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E90B278-FE03-46EE-99E8-172F91D140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AA22" i="1"/>
  <c r="AF21" i="1"/>
  <c r="AF20" i="1"/>
  <c r="AF16" i="1"/>
  <c r="AF15" i="1"/>
  <c r="AF14" i="1"/>
  <c r="AF13" i="1"/>
  <c r="AF12" i="1"/>
  <c r="AF11" i="1"/>
  <c r="AF10" i="1"/>
  <c r="P29" i="2"/>
  <c r="O29" i="2"/>
  <c r="M29" i="2"/>
  <c r="I29" i="2"/>
  <c r="G29" i="2"/>
  <c r="O11" i="1" l="1"/>
  <c r="O10" i="1"/>
  <c r="O9" i="1"/>
  <c r="O8" i="1"/>
  <c r="O7" i="1"/>
  <c r="P15" i="2"/>
  <c r="O15" i="2"/>
  <c r="N15" i="2"/>
  <c r="M15" i="2"/>
  <c r="I15" i="2"/>
  <c r="H15" i="2"/>
  <c r="G15" i="2"/>
  <c r="T21" i="1"/>
  <c r="T20" i="1"/>
  <c r="T19" i="1"/>
  <c r="T16" i="1"/>
  <c r="T15" i="1"/>
  <c r="T14" i="1"/>
  <c r="T13" i="1"/>
  <c r="T12" i="1"/>
  <c r="T11" i="1"/>
  <c r="T10" i="1"/>
  <c r="O21" i="1"/>
  <c r="O20" i="1"/>
  <c r="O19" i="1"/>
  <c r="O18" i="1"/>
  <c r="O17" i="1"/>
  <c r="O16" i="1"/>
  <c r="M19" i="1"/>
  <c r="M18" i="1"/>
  <c r="M17" i="1"/>
  <c r="M15" i="1"/>
  <c r="M14" i="1"/>
  <c r="M13" i="1"/>
  <c r="M22" i="1" s="1"/>
  <c r="AQ22" i="1"/>
  <c r="AP22" i="1"/>
  <c r="AO22" i="1"/>
  <c r="AN22" i="1"/>
  <c r="AM22" i="1"/>
  <c r="AL22" i="1"/>
  <c r="I28" i="1"/>
  <c r="G28" i="1"/>
  <c r="F28" i="1"/>
  <c r="Y22" i="1"/>
  <c r="I27" i="1" s="1"/>
  <c r="O27" i="1" s="1"/>
  <c r="X22" i="1"/>
  <c r="H27" i="1" s="1"/>
  <c r="W22" i="1"/>
  <c r="G27" i="1" s="1"/>
  <c r="V22" i="1"/>
  <c r="F27" i="1" s="1"/>
  <c r="U22" i="1"/>
  <c r="E27" i="1" s="1"/>
  <c r="L22" i="1"/>
  <c r="T22" i="1" s="1"/>
  <c r="K22" i="1"/>
  <c r="J22" i="1"/>
  <c r="I22" i="1"/>
  <c r="H22" i="1"/>
  <c r="H26" i="1" s="1"/>
  <c r="G22" i="1"/>
  <c r="G26" i="1" s="1"/>
  <c r="F22" i="1"/>
  <c r="F26" i="1" s="1"/>
  <c r="E26" i="1"/>
  <c r="I26" i="1"/>
  <c r="K26" i="1" l="1"/>
  <c r="K27" i="1"/>
  <c r="L27" i="1"/>
  <c r="L28" i="1"/>
  <c r="G29" i="1"/>
  <c r="O22" i="1"/>
  <c r="O26" i="1" s="1"/>
  <c r="O29" i="1" s="1"/>
  <c r="I29" i="1"/>
  <c r="N22" i="1"/>
  <c r="N26" i="1" s="1"/>
  <c r="E29" i="1"/>
  <c r="M26" i="1"/>
  <c r="L26" i="1"/>
  <c r="H29" i="1"/>
  <c r="K28" i="1"/>
  <c r="F29" i="1"/>
  <c r="K29" i="1" l="1"/>
  <c r="L29" i="1"/>
</calcChain>
</file>

<file path=xl/sharedStrings.xml><?xml version="1.0" encoding="utf-8"?>
<sst xmlns="http://schemas.openxmlformats.org/spreadsheetml/2006/main" count="424" uniqueCount="217">
  <si>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</si>
  <si>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</si>
  <si>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</si>
  <si>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</si>
  <si>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</si>
  <si>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</si>
  <si>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</si>
  <si>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</si>
  <si>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</si>
  <si>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</si>
  <si>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</si>
  <si>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</si>
  <si>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</si>
  <si>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</si>
  <si>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</si>
  <si>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</si>
  <si>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</si>
  <si>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</si>
  <si>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</si>
  <si>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</si>
  <si>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</si>
  <si>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</si>
  <si>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</si>
  <si>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</si>
  <si>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</si>
  <si>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</si>
  <si>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</si>
  <si>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</si>
  <si>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</si>
  <si>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</si>
  <si>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</si>
  <si>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</si>
  <si>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</si>
  <si>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</si>
  <si>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</si>
  <si>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Tiina Saarenketo</t>
  </si>
  <si>
    <t>6.</t>
  </si>
  <si>
    <t>Kiri</t>
  </si>
  <si>
    <t>----</t>
  </si>
  <si>
    <t>4.</t>
  </si>
  <si>
    <t>Roihu</t>
  </si>
  <si>
    <t>2.</t>
  </si>
  <si>
    <t>ViU</t>
  </si>
  <si>
    <t>1.</t>
  </si>
  <si>
    <t>5.</t>
  </si>
  <si>
    <t>SiiPe</t>
  </si>
  <si>
    <t>3.</t>
  </si>
  <si>
    <t>1.5.1964</t>
  </si>
  <si>
    <t>Kiri = Jyväskylän Kiri  (1930)</t>
  </si>
  <si>
    <t>ViU = Viinijärven Urheilijat  (1914)</t>
  </si>
  <si>
    <t>SiiPe  = Siilinjärven Pesis  (1987)</t>
  </si>
  <si>
    <t>5.-6.</t>
  </si>
  <si>
    <t>9.-10.</t>
  </si>
  <si>
    <t>Cup</t>
  </si>
  <si>
    <t>8.</t>
  </si>
  <si>
    <t>10.06. 1979  Kiri - TU  13-1</t>
  </si>
  <si>
    <t xml:space="preserve">  15 v   1 kk   9 pv</t>
  </si>
  <si>
    <t>L+T</t>
  </si>
  <si>
    <t>7.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</si>
  <si>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</si>
  <si>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</si>
  <si>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</si>
  <si>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</si>
  <si>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</si>
  <si>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</si>
  <si>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</si>
  <si>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</si>
  <si>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</si>
  <si>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</si>
  <si>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</si>
  <si>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</si>
  <si>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</si>
  <si>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</si>
  <si>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</si>
  <si>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Kosti Parviainen</t>
  </si>
  <si>
    <t>24.08. 1986  Stadion, Helsinki</t>
  </si>
  <si>
    <t xml:space="preserve">  0-1</t>
  </si>
  <si>
    <t>Ali Lindström</t>
  </si>
  <si>
    <t>8000</t>
  </si>
  <si>
    <t>Ikä ensimmäisessä ottelussa</t>
  </si>
  <si>
    <t>20.08. 1983  Tampere</t>
  </si>
  <si>
    <t xml:space="preserve">  9-8</t>
  </si>
  <si>
    <t>3p</t>
  </si>
  <si>
    <t>08.08. 1987  Stadion, Helsinki</t>
  </si>
  <si>
    <t xml:space="preserve">  3-2</t>
  </si>
  <si>
    <t>3v</t>
  </si>
  <si>
    <t>Heikki Kauppinen</t>
  </si>
  <si>
    <t>4870</t>
  </si>
  <si>
    <t>06.08. 1988  Ikaalinen</t>
  </si>
  <si>
    <t xml:space="preserve"> 5-14</t>
  </si>
  <si>
    <t>II p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</si>
  <si>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</si>
  <si>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</si>
  <si>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</si>
  <si>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</si>
  <si>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</si>
  <si>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</si>
  <si>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</si>
  <si>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</si>
  <si>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</si>
  <si>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</si>
  <si>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</si>
  <si>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</si>
  <si>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</si>
  <si>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</si>
  <si>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</si>
  <si>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</si>
  <si>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</si>
  <si>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</si>
  <si>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</si>
  <si>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</si>
  <si>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23.07. 1994  Loimaa</t>
  </si>
  <si>
    <t>2-0  (4-2, 3-0)</t>
  </si>
  <si>
    <t>4141</t>
  </si>
  <si>
    <t>15.07. 1995  Alajärvi</t>
  </si>
  <si>
    <t>1-1  (4-3, 3-4, 0-0)</t>
  </si>
  <si>
    <t>Aulis Väisänen</t>
  </si>
  <si>
    <t>4622</t>
  </si>
  <si>
    <t>19 v  3 kk  19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</si>
  <si>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</si>
  <si>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</si>
  <si>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</si>
  <si>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</si>
  <si>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</si>
  <si>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</si>
  <si>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</si>
  <si>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Liitto</t>
  </si>
  <si>
    <t>Lehdistö</t>
  </si>
  <si>
    <t>12.07. 1980  Imatra</t>
  </si>
  <si>
    <t>12-15</t>
  </si>
  <si>
    <t>Osmo Okker</t>
  </si>
  <si>
    <t>28.06. 1981  Hyvinkää</t>
  </si>
  <si>
    <t>11-12</t>
  </si>
  <si>
    <t>Reino Kuivalainen</t>
  </si>
  <si>
    <t>19.06. 1988  Vähäkyrö</t>
  </si>
  <si>
    <t>11-1</t>
  </si>
  <si>
    <t xml:space="preserve">Ali Lindström </t>
  </si>
  <si>
    <t>18.06. 1989  Vimpeli</t>
  </si>
  <si>
    <t xml:space="preserve">  7-13</t>
  </si>
  <si>
    <t>Paavo Lakaniemi</t>
  </si>
  <si>
    <t>08.06. 1991  Vihti</t>
  </si>
  <si>
    <t>12-1</t>
  </si>
  <si>
    <t xml:space="preserve">Jari Haapanen </t>
  </si>
  <si>
    <t>16.06. 1990  Ikaalinen</t>
  </si>
  <si>
    <t xml:space="preserve">  1-2</t>
  </si>
  <si>
    <t>Markku Lähteenmäki</t>
  </si>
  <si>
    <t>24 v  1 kk  18 pv</t>
  </si>
  <si>
    <t>62.  ottelu</t>
  </si>
  <si>
    <t>21.07. 1983  Kiri - IT  14-8</t>
  </si>
  <si>
    <t xml:space="preserve">  19 v   2 kk 20 pv</t>
  </si>
  <si>
    <t xml:space="preserve">Lyöty </t>
  </si>
  <si>
    <t xml:space="preserve">Tuotu </t>
  </si>
  <si>
    <t xml:space="preserve"> Vuoden pesäpalloilija  1990</t>
  </si>
  <si>
    <t>5/6</t>
  </si>
  <si>
    <t>2/2</t>
  </si>
  <si>
    <t>1/1</t>
  </si>
  <si>
    <t>1/2</t>
  </si>
  <si>
    <t>2/4</t>
  </si>
  <si>
    <t>0/1</t>
  </si>
  <si>
    <t>1/4</t>
  </si>
  <si>
    <t>0/2</t>
  </si>
  <si>
    <t>3/7</t>
  </si>
  <si>
    <t>2/3</t>
  </si>
  <si>
    <t>1/3</t>
  </si>
  <si>
    <t>7/9</t>
  </si>
  <si>
    <t>3/4</t>
  </si>
  <si>
    <t>4/5</t>
  </si>
  <si>
    <t>0/0</t>
  </si>
  <si>
    <t>620</t>
  </si>
  <si>
    <t>4/7</t>
  </si>
  <si>
    <t>5/7</t>
  </si>
  <si>
    <t>3/3</t>
  </si>
  <si>
    <t>4/9</t>
  </si>
  <si>
    <t>4/6</t>
  </si>
  <si>
    <t>1v</t>
  </si>
  <si>
    <t>9/12</t>
  </si>
  <si>
    <t>4/4</t>
  </si>
  <si>
    <t>4/10</t>
  </si>
  <si>
    <t>2/6</t>
  </si>
  <si>
    <t>40/66</t>
  </si>
  <si>
    <t>8/18</t>
  </si>
  <si>
    <t>18/23</t>
  </si>
  <si>
    <t>5/11</t>
  </si>
  <si>
    <t>9/14</t>
  </si>
  <si>
    <t>13/24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</si>
  <si>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</si>
  <si>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</si>
  <si>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</si>
  <si>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</si>
  <si>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</si>
  <si>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</si>
  <si>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</si>
  <si>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>0-0-1</t>
  </si>
  <si>
    <t>0-1-0</t>
  </si>
  <si>
    <t xml:space="preserve"> 10-16  Virkiä</t>
  </si>
  <si>
    <t xml:space="preserve"> 24-16  Tarmo</t>
  </si>
  <si>
    <t xml:space="preserve">   9-23  Kiri</t>
  </si>
  <si>
    <t xml:space="preserve"> 2-1  Kiri</t>
  </si>
  <si>
    <t xml:space="preserve"> 2-0  Virkiä</t>
  </si>
  <si>
    <t xml:space="preserve"> 1-2  Virkiä</t>
  </si>
  <si>
    <t xml:space="preserve"> 0-2  ViU</t>
  </si>
  <si>
    <t xml:space="preserve"> 2-1  ViU</t>
  </si>
  <si>
    <t xml:space="preserve"> 2-1  ViPa</t>
  </si>
  <si>
    <t xml:space="preserve"> 0-2  Virkiä</t>
  </si>
  <si>
    <t xml:space="preserve"> 3-1  Virkiä</t>
  </si>
  <si>
    <t xml:space="preserve"> 0-3  Lippo</t>
  </si>
  <si>
    <t xml:space="preserve"> 2-0  ViPa</t>
  </si>
  <si>
    <t>2/5   40%</t>
  </si>
  <si>
    <t>3/4   75%</t>
  </si>
  <si>
    <t>1/4   25%</t>
  </si>
  <si>
    <t xml:space="preserve">           Arvo-ottelut ja mitalit</t>
  </si>
  <si>
    <t>Roihu  (1957)</t>
  </si>
  <si>
    <t xml:space="preserve">    Ylempi loppusarja</t>
  </si>
  <si>
    <t>ENSIMMÄISET RUNKOSARJASSA</t>
  </si>
  <si>
    <t>20.05. 1979  SMJ - Kiri  5-6</t>
  </si>
  <si>
    <t xml:space="preserve">  15 v   0 kk 19 pv</t>
  </si>
  <si>
    <t>5.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</si>
</sst>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3" xfId="0" applyFill="1" applyBorder="1"/>
    <xf numFmtId="0" fontId="2" fillId="5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8" fillId="7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49" fontId="2" fillId="8" borderId="12" xfId="0" applyNumberFormat="1" applyFont="1" applyFill="1" applyBorder="1" applyAlignment="1">
      <alignment horizontal="center"/>
    </xf>
    <xf numFmtId="165" fontId="2" fillId="8" borderId="11" xfId="0" applyNumberFormat="1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left"/>
    </xf>
    <xf numFmtId="0" fontId="2" fillId="2" borderId="6" xfId="0" applyFont="1" applyFill="1" applyBorder="1"/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165" fontId="2" fillId="5" borderId="11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1" applyNumberFormat="1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1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5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8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5" customWidth="1"/>
    <col min="19" max="19" width="5.7109375" style="64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5" customWidth="1"/>
    <col min="31" max="31" width="5.7109375" style="64" customWidth="1"/>
    <col min="32" max="32" width="0.7109375" style="35" customWidth="1"/>
    <col min="33" max="36" width="15.7109375" style="64" customWidth="1"/>
    <col min="37" max="37" width="0.7109375" style="35" customWidth="1"/>
    <col min="38" max="43" width="5.7109375" style="24" customWidth="1"/>
    <col min="44" max="44" width="6.7109375" style="24" customWidth="1"/>
    <col min="45" max="45" width="44.7109375" style="24" customWidth="1"/>
    <col min="46" max="16384" width="9.140625" style="24"/>
  </cols>
  <sheetData>
    <row r="1" spans="1:49" s="8" customFormat="1" ht="15" customHeight="1" x14ac:dyDescent="0.25">
      <c r="A1" s="1"/>
      <c r="B1" s="2" t="s">
        <v>35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6"/>
      <c r="O1" s="6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2"/>
      <c r="AB1" s="63"/>
      <c r="AC1" s="63"/>
      <c r="AD1" s="63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212</v>
      </c>
      <c r="AC2" s="19"/>
      <c r="AD2" s="13"/>
      <c r="AE2" s="20"/>
      <c r="AF2" s="18"/>
      <c r="AG2" s="21" t="s">
        <v>185</v>
      </c>
      <c r="AH2" s="13"/>
      <c r="AI2" s="13"/>
      <c r="AJ2" s="14"/>
      <c r="AK2" s="18"/>
      <c r="AL2" s="21" t="s">
        <v>210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57</v>
      </c>
      <c r="AE3" s="17" t="s">
        <v>3</v>
      </c>
      <c r="AF3" s="23"/>
      <c r="AG3" s="17" t="s">
        <v>186</v>
      </c>
      <c r="AH3" s="17" t="s">
        <v>187</v>
      </c>
      <c r="AI3" s="14" t="s">
        <v>188</v>
      </c>
      <c r="AJ3" s="17" t="s">
        <v>189</v>
      </c>
      <c r="AK3" s="23"/>
      <c r="AL3" s="17" t="s">
        <v>22</v>
      </c>
      <c r="AM3" s="17" t="s">
        <v>23</v>
      </c>
      <c r="AN3" s="14" t="s">
        <v>53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1978</v>
      </c>
      <c r="C4" s="25" t="s">
        <v>51</v>
      </c>
      <c r="D4" s="37" t="s">
        <v>37</v>
      </c>
      <c r="E4" s="25">
        <v>0</v>
      </c>
      <c r="F4" s="25">
        <v>0</v>
      </c>
      <c r="G4" s="25">
        <v>0</v>
      </c>
      <c r="H4" s="25">
        <v>0</v>
      </c>
      <c r="I4" s="61"/>
      <c r="J4" s="61"/>
      <c r="K4" s="61"/>
      <c r="L4" s="61"/>
      <c r="M4" s="61"/>
      <c r="N4" s="61"/>
      <c r="O4" s="23"/>
      <c r="P4" s="17"/>
      <c r="Q4" s="17"/>
      <c r="R4" s="17"/>
      <c r="S4" s="17"/>
      <c r="U4" s="25">
        <v>2</v>
      </c>
      <c r="V4" s="39"/>
      <c r="W4" s="39"/>
      <c r="X4" s="31"/>
      <c r="Y4" s="25"/>
      <c r="Z4" s="28"/>
      <c r="AA4" s="35"/>
      <c r="AB4" s="17"/>
      <c r="AC4" s="17"/>
      <c r="AD4" s="17"/>
      <c r="AE4" s="17"/>
      <c r="AG4" s="173"/>
      <c r="AH4" s="173"/>
      <c r="AI4" s="173"/>
      <c r="AJ4" s="173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1979</v>
      </c>
      <c r="C5" s="25" t="s">
        <v>52</v>
      </c>
      <c r="D5" s="37" t="s">
        <v>37</v>
      </c>
      <c r="E5" s="25">
        <v>9</v>
      </c>
      <c r="F5" s="25">
        <v>0</v>
      </c>
      <c r="G5" s="25">
        <v>2</v>
      </c>
      <c r="H5" s="25">
        <v>9</v>
      </c>
      <c r="I5" s="61"/>
      <c r="J5" s="61"/>
      <c r="K5" s="61"/>
      <c r="L5" s="61"/>
      <c r="M5" s="61"/>
      <c r="N5" s="61"/>
      <c r="O5" s="23"/>
      <c r="P5" s="17"/>
      <c r="Q5" s="17"/>
      <c r="R5" s="17"/>
      <c r="S5" s="17"/>
      <c r="T5" s="23"/>
      <c r="U5" s="25"/>
      <c r="V5" s="39"/>
      <c r="W5" s="39"/>
      <c r="X5" s="31"/>
      <c r="Y5" s="25"/>
      <c r="Z5" s="28"/>
      <c r="AA5" s="35"/>
      <c r="AB5" s="17"/>
      <c r="AC5" s="17"/>
      <c r="AD5" s="17"/>
      <c r="AE5" s="17"/>
      <c r="AF5" s="23"/>
      <c r="AG5" s="173"/>
      <c r="AH5" s="173"/>
      <c r="AI5" s="173"/>
      <c r="AJ5" s="173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1980</v>
      </c>
      <c r="C6" s="25" t="s">
        <v>46</v>
      </c>
      <c r="D6" s="9" t="s">
        <v>37</v>
      </c>
      <c r="E6" s="25">
        <v>8</v>
      </c>
      <c r="F6" s="25">
        <v>0</v>
      </c>
      <c r="G6" s="25">
        <v>5</v>
      </c>
      <c r="H6" s="25">
        <v>9</v>
      </c>
      <c r="I6" s="61"/>
      <c r="J6" s="61"/>
      <c r="K6" s="61"/>
      <c r="L6" s="61"/>
      <c r="M6" s="61"/>
      <c r="N6" s="61"/>
      <c r="O6" s="23"/>
      <c r="P6" s="17"/>
      <c r="Q6" s="17"/>
      <c r="R6" s="17"/>
      <c r="S6" s="17"/>
      <c r="T6" s="23"/>
      <c r="U6" s="25">
        <v>4</v>
      </c>
      <c r="V6" s="25">
        <v>0</v>
      </c>
      <c r="W6" s="25">
        <v>1</v>
      </c>
      <c r="X6" s="25">
        <v>1</v>
      </c>
      <c r="Y6" s="25"/>
      <c r="Z6" s="28"/>
      <c r="AA6" s="35"/>
      <c r="AB6" s="17"/>
      <c r="AC6" s="17"/>
      <c r="AD6" s="17"/>
      <c r="AE6" s="17"/>
      <c r="AF6" s="23"/>
      <c r="AG6" s="173"/>
      <c r="AH6" s="173"/>
      <c r="AI6" s="173"/>
      <c r="AJ6" s="173"/>
      <c r="AL6" s="25"/>
      <c r="AM6" s="25"/>
      <c r="AN6" s="25"/>
      <c r="AO6" s="25"/>
      <c r="AP6" s="25"/>
      <c r="AQ6" s="25">
        <v>1</v>
      </c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1981</v>
      </c>
      <c r="C7" s="39" t="s">
        <v>54</v>
      </c>
      <c r="D7" s="9" t="s">
        <v>37</v>
      </c>
      <c r="E7" s="25">
        <v>14</v>
      </c>
      <c r="F7" s="25">
        <v>0</v>
      </c>
      <c r="G7" s="25">
        <v>2</v>
      </c>
      <c r="H7" s="25">
        <v>6</v>
      </c>
      <c r="I7" s="25">
        <v>52</v>
      </c>
      <c r="J7" s="25">
        <v>9</v>
      </c>
      <c r="K7" s="25">
        <v>15</v>
      </c>
      <c r="L7" s="25">
        <v>21</v>
      </c>
      <c r="M7" s="25">
        <v>1</v>
      </c>
      <c r="N7" s="60">
        <v>0.734375</v>
      </c>
      <c r="O7" s="23">
        <f t="shared" ref="O7:O11" si="0">PRODUCT(I7/N7)</f>
        <v>70.808510638297875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73"/>
      <c r="AH7" s="173"/>
      <c r="AI7" s="173"/>
      <c r="AJ7" s="173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1982</v>
      </c>
      <c r="C8" s="39" t="s">
        <v>54</v>
      </c>
      <c r="D8" s="9" t="s">
        <v>37</v>
      </c>
      <c r="E8" s="25">
        <v>14</v>
      </c>
      <c r="F8" s="25">
        <v>0</v>
      </c>
      <c r="G8" s="25">
        <v>1</v>
      </c>
      <c r="H8" s="25">
        <v>14</v>
      </c>
      <c r="I8" s="25">
        <v>35</v>
      </c>
      <c r="J8" s="25">
        <v>6</v>
      </c>
      <c r="K8" s="25">
        <v>13</v>
      </c>
      <c r="L8" s="25">
        <v>17</v>
      </c>
      <c r="M8" s="25">
        <v>2</v>
      </c>
      <c r="N8" s="60">
        <v>0.578125</v>
      </c>
      <c r="O8" s="23">
        <f t="shared" si="0"/>
        <v>60.54054054054054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73"/>
      <c r="AH8" s="173"/>
      <c r="AI8" s="173"/>
      <c r="AJ8" s="173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1983</v>
      </c>
      <c r="C9" s="39" t="s">
        <v>39</v>
      </c>
      <c r="D9" s="9" t="s">
        <v>37</v>
      </c>
      <c r="E9" s="25">
        <v>15</v>
      </c>
      <c r="F9" s="25">
        <v>1</v>
      </c>
      <c r="G9" s="25">
        <v>8</v>
      </c>
      <c r="H9" s="25">
        <v>18</v>
      </c>
      <c r="I9" s="25">
        <v>57</v>
      </c>
      <c r="J9" s="25">
        <v>7</v>
      </c>
      <c r="K9" s="25">
        <v>24</v>
      </c>
      <c r="L9" s="25">
        <v>14</v>
      </c>
      <c r="M9" s="25">
        <v>9</v>
      </c>
      <c r="N9" s="60">
        <v>0.55670103092783507</v>
      </c>
      <c r="O9" s="23">
        <f t="shared" si="0"/>
        <v>102.38888888888889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73"/>
      <c r="AH9" s="173"/>
      <c r="AI9" s="173"/>
      <c r="AJ9" s="173"/>
      <c r="AL9" s="25">
        <v>1</v>
      </c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1984</v>
      </c>
      <c r="C10" s="39" t="s">
        <v>44</v>
      </c>
      <c r="D10" s="9" t="s">
        <v>37</v>
      </c>
      <c r="E10" s="25">
        <v>18</v>
      </c>
      <c r="F10" s="25">
        <v>1</v>
      </c>
      <c r="G10" s="25">
        <v>18</v>
      </c>
      <c r="H10" s="25">
        <v>25</v>
      </c>
      <c r="I10" s="25">
        <v>101</v>
      </c>
      <c r="J10" s="25">
        <v>10</v>
      </c>
      <c r="K10" s="25">
        <v>38</v>
      </c>
      <c r="L10" s="25">
        <v>36</v>
      </c>
      <c r="M10" s="25">
        <v>19</v>
      </c>
      <c r="N10" s="60">
        <v>0.68666666666666665</v>
      </c>
      <c r="O10" s="23">
        <f t="shared" si="0"/>
        <v>147.08737864077671</v>
      </c>
      <c r="P10" s="17"/>
      <c r="Q10" s="17"/>
      <c r="R10" s="17"/>
      <c r="S10" s="17"/>
      <c r="T10" s="23" t="e">
        <f t="shared" ref="T10:T16" si="1">PRODUCT(L10/S10)</f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f>PRODUCT(#REF!/AE10)</f>
        <v>#REF!</v>
      </c>
      <c r="AG10" s="173"/>
      <c r="AH10" s="173"/>
      <c r="AI10" s="173"/>
      <c r="AJ10" s="173"/>
      <c r="AL10" s="25"/>
      <c r="AM10" s="25"/>
      <c r="AN10" s="25"/>
      <c r="AO10" s="25"/>
      <c r="AP10" s="25"/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1985</v>
      </c>
      <c r="C11" s="39" t="s">
        <v>44</v>
      </c>
      <c r="D11" s="9" t="s">
        <v>37</v>
      </c>
      <c r="E11" s="25">
        <v>18</v>
      </c>
      <c r="F11" s="25">
        <v>2</v>
      </c>
      <c r="G11" s="25">
        <v>10</v>
      </c>
      <c r="H11" s="25">
        <v>22</v>
      </c>
      <c r="I11" s="25">
        <v>81</v>
      </c>
      <c r="J11" s="25">
        <v>18</v>
      </c>
      <c r="K11" s="25">
        <v>26</v>
      </c>
      <c r="L11" s="25">
        <v>25</v>
      </c>
      <c r="M11" s="25">
        <v>12</v>
      </c>
      <c r="N11" s="60">
        <v>0.62307692307692308</v>
      </c>
      <c r="O11" s="23">
        <f t="shared" si="0"/>
        <v>130</v>
      </c>
      <c r="P11" s="17"/>
      <c r="Q11" s="17"/>
      <c r="R11" s="17"/>
      <c r="S11" s="17"/>
      <c r="T11" s="23" t="e">
        <f t="shared" si="1"/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f>PRODUCT(#REF!/AE11)</f>
        <v>#REF!</v>
      </c>
      <c r="AG11" s="173"/>
      <c r="AH11" s="173"/>
      <c r="AI11" s="173"/>
      <c r="AJ11" s="173"/>
      <c r="AL11" s="25"/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1986</v>
      </c>
      <c r="C12" s="39" t="s">
        <v>36</v>
      </c>
      <c r="D12" s="37" t="s">
        <v>37</v>
      </c>
      <c r="E12" s="25">
        <v>18</v>
      </c>
      <c r="F12" s="25">
        <v>7</v>
      </c>
      <c r="G12" s="25">
        <v>19</v>
      </c>
      <c r="H12" s="25">
        <v>26</v>
      </c>
      <c r="I12" s="25">
        <v>92</v>
      </c>
      <c r="J12" s="25">
        <v>21</v>
      </c>
      <c r="K12" s="25">
        <v>18</v>
      </c>
      <c r="L12" s="25">
        <v>27</v>
      </c>
      <c r="M12" s="25">
        <v>26</v>
      </c>
      <c r="N12" s="59" t="s">
        <v>38</v>
      </c>
      <c r="O12" s="23"/>
      <c r="P12" s="17"/>
      <c r="Q12" s="17"/>
      <c r="R12" s="17"/>
      <c r="S12" s="17"/>
      <c r="T12" s="23" t="e">
        <f t="shared" si="1"/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f>PRODUCT(#REF!/AE12)</f>
        <v>#REF!</v>
      </c>
      <c r="AG12" s="173"/>
      <c r="AH12" s="173"/>
      <c r="AI12" s="173"/>
      <c r="AJ12" s="173"/>
      <c r="AL12" s="25">
        <v>1</v>
      </c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1987</v>
      </c>
      <c r="C13" s="39" t="s">
        <v>39</v>
      </c>
      <c r="D13" s="37" t="s">
        <v>40</v>
      </c>
      <c r="E13" s="25">
        <v>18</v>
      </c>
      <c r="F13" s="25">
        <v>0</v>
      </c>
      <c r="G13" s="25">
        <v>25</v>
      </c>
      <c r="H13" s="25">
        <v>8</v>
      </c>
      <c r="I13" s="25">
        <v>78</v>
      </c>
      <c r="J13" s="25">
        <v>5</v>
      </c>
      <c r="K13" s="25">
        <v>20</v>
      </c>
      <c r="L13" s="25">
        <v>28</v>
      </c>
      <c r="M13" s="25">
        <f>PRODUCT(F13+G13)</f>
        <v>25</v>
      </c>
      <c r="N13" s="59" t="s">
        <v>38</v>
      </c>
      <c r="O13" s="23"/>
      <c r="P13" s="17"/>
      <c r="Q13" s="17"/>
      <c r="R13" s="17"/>
      <c r="S13" s="17"/>
      <c r="T13" s="23" t="e">
        <f t="shared" si="1"/>
        <v>#DIV/0!</v>
      </c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f>PRODUCT(#REF!/AE13)</f>
        <v>#REF!</v>
      </c>
      <c r="AG13" s="173"/>
      <c r="AH13" s="173"/>
      <c r="AI13" s="173"/>
      <c r="AJ13" s="173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1988</v>
      </c>
      <c r="C14" s="39" t="s">
        <v>41</v>
      </c>
      <c r="D14" s="37" t="s">
        <v>40</v>
      </c>
      <c r="E14" s="25">
        <v>18</v>
      </c>
      <c r="F14" s="25">
        <v>1</v>
      </c>
      <c r="G14" s="25">
        <v>31</v>
      </c>
      <c r="H14" s="25">
        <v>17</v>
      </c>
      <c r="I14" s="25">
        <v>80</v>
      </c>
      <c r="J14" s="25">
        <v>8</v>
      </c>
      <c r="K14" s="25">
        <v>12</v>
      </c>
      <c r="L14" s="25">
        <v>28</v>
      </c>
      <c r="M14" s="25">
        <f>PRODUCT(F14+G14)</f>
        <v>32</v>
      </c>
      <c r="N14" s="59" t="s">
        <v>38</v>
      </c>
      <c r="O14" s="23"/>
      <c r="P14" s="17"/>
      <c r="Q14" s="17"/>
      <c r="R14" s="17"/>
      <c r="S14" s="17"/>
      <c r="T14" s="23" t="e">
        <f t="shared" si="1"/>
        <v>#DIV/0!</v>
      </c>
      <c r="U14" s="25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f>PRODUCT(#REF!/AE14)</f>
        <v>#REF!</v>
      </c>
      <c r="AG14" s="173"/>
      <c r="AH14" s="173"/>
      <c r="AI14" s="173"/>
      <c r="AJ14" s="173" t="s">
        <v>194</v>
      </c>
      <c r="AL14" s="25">
        <v>1</v>
      </c>
      <c r="AM14" s="25">
        <v>1</v>
      </c>
      <c r="AN14" s="25"/>
      <c r="AO14" s="25"/>
      <c r="AP14" s="25">
        <v>1</v>
      </c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1989</v>
      </c>
      <c r="C15" s="39" t="s">
        <v>41</v>
      </c>
      <c r="D15" s="37" t="s">
        <v>42</v>
      </c>
      <c r="E15" s="25">
        <v>18</v>
      </c>
      <c r="F15" s="25">
        <v>3</v>
      </c>
      <c r="G15" s="25">
        <v>30</v>
      </c>
      <c r="H15" s="25">
        <v>39</v>
      </c>
      <c r="I15" s="25">
        <v>139</v>
      </c>
      <c r="J15" s="25">
        <v>17</v>
      </c>
      <c r="K15" s="25">
        <v>40</v>
      </c>
      <c r="L15" s="25">
        <v>49</v>
      </c>
      <c r="M15" s="25">
        <f>PRODUCT(F15+G15)</f>
        <v>33</v>
      </c>
      <c r="N15" s="59" t="s">
        <v>38</v>
      </c>
      <c r="O15" s="23"/>
      <c r="P15" s="17" t="s">
        <v>54</v>
      </c>
      <c r="Q15" s="14" t="s">
        <v>58</v>
      </c>
      <c r="R15" s="25" t="s">
        <v>46</v>
      </c>
      <c r="S15" s="25" t="s">
        <v>41</v>
      </c>
      <c r="T15" s="23" t="e">
        <f t="shared" si="1"/>
        <v>#VALUE!</v>
      </c>
      <c r="U15" s="25"/>
      <c r="V15" s="25"/>
      <c r="W15" s="25"/>
      <c r="X15" s="25"/>
      <c r="Y15" s="25"/>
      <c r="Z15" s="28"/>
      <c r="AA15" s="23"/>
      <c r="AB15" s="17"/>
      <c r="AC15" s="17"/>
      <c r="AD15" s="17"/>
      <c r="AE15" s="17"/>
      <c r="AF15" s="23" t="e">
        <f>PRODUCT(#REF!/AE15)</f>
        <v>#REF!</v>
      </c>
      <c r="AG15" s="173"/>
      <c r="AH15" s="173" t="s">
        <v>195</v>
      </c>
      <c r="AI15" s="173"/>
      <c r="AJ15" s="173" t="s">
        <v>196</v>
      </c>
      <c r="AL15" s="25">
        <v>1</v>
      </c>
      <c r="AM15" s="25">
        <v>1</v>
      </c>
      <c r="AN15" s="25">
        <v>1</v>
      </c>
      <c r="AO15" s="25"/>
      <c r="AP15" s="25">
        <v>1</v>
      </c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1990</v>
      </c>
      <c r="C16" s="39" t="s">
        <v>43</v>
      </c>
      <c r="D16" s="37" t="s">
        <v>42</v>
      </c>
      <c r="E16" s="25">
        <v>22</v>
      </c>
      <c r="F16" s="25">
        <v>7</v>
      </c>
      <c r="G16" s="25">
        <v>53</v>
      </c>
      <c r="H16" s="25">
        <v>46</v>
      </c>
      <c r="I16" s="25">
        <v>168</v>
      </c>
      <c r="J16" s="25">
        <v>12</v>
      </c>
      <c r="K16" s="25">
        <v>34</v>
      </c>
      <c r="L16" s="25">
        <v>62</v>
      </c>
      <c r="M16" s="25">
        <v>60</v>
      </c>
      <c r="N16" s="60">
        <v>0.75700000000000001</v>
      </c>
      <c r="O16" s="23">
        <f t="shared" ref="O16:O21" si="2">PRODUCT(I16/N16)</f>
        <v>221.92866578599737</v>
      </c>
      <c r="P16" s="17" t="s">
        <v>39</v>
      </c>
      <c r="Q16" s="14" t="s">
        <v>59</v>
      </c>
      <c r="R16" s="17" t="s">
        <v>36</v>
      </c>
      <c r="S16" s="17" t="s">
        <v>54</v>
      </c>
      <c r="T16" s="23" t="e">
        <f t="shared" si="1"/>
        <v>#VALUE!</v>
      </c>
      <c r="U16" s="25"/>
      <c r="V16" s="25"/>
      <c r="W16" s="25"/>
      <c r="X16" s="25"/>
      <c r="Y16" s="25"/>
      <c r="Z16" s="28"/>
      <c r="AA16" s="23"/>
      <c r="AB16" s="17"/>
      <c r="AC16" s="17"/>
      <c r="AD16" s="17"/>
      <c r="AE16" s="17"/>
      <c r="AF16" s="23" t="e">
        <f>PRODUCT(#REF!/AE16)</f>
        <v>#REF!</v>
      </c>
      <c r="AG16" s="173"/>
      <c r="AH16" s="173" t="s">
        <v>197</v>
      </c>
      <c r="AI16" s="173"/>
      <c r="AJ16" s="173" t="s">
        <v>198</v>
      </c>
      <c r="AL16" s="25">
        <v>1</v>
      </c>
      <c r="AM16" s="25">
        <v>1</v>
      </c>
      <c r="AN16" s="25">
        <v>1</v>
      </c>
      <c r="AO16" s="25">
        <v>1</v>
      </c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1991</v>
      </c>
      <c r="C17" s="39" t="s">
        <v>44</v>
      </c>
      <c r="D17" s="37" t="s">
        <v>37</v>
      </c>
      <c r="E17" s="25">
        <v>22</v>
      </c>
      <c r="F17" s="25">
        <v>2</v>
      </c>
      <c r="G17" s="25">
        <v>39</v>
      </c>
      <c r="H17" s="25">
        <v>41</v>
      </c>
      <c r="I17" s="25">
        <v>147</v>
      </c>
      <c r="J17" s="25">
        <v>15</v>
      </c>
      <c r="K17" s="25">
        <v>41</v>
      </c>
      <c r="L17" s="25">
        <v>50</v>
      </c>
      <c r="M17" s="25">
        <f>SUM(F17+G17)</f>
        <v>41</v>
      </c>
      <c r="N17" s="60">
        <v>0.66500000000000004</v>
      </c>
      <c r="O17" s="23">
        <f t="shared" si="2"/>
        <v>221.05263157894737</v>
      </c>
      <c r="P17" s="17"/>
      <c r="Q17" s="14"/>
      <c r="R17" s="17" t="s">
        <v>58</v>
      </c>
      <c r="S17" s="17" t="s">
        <v>54</v>
      </c>
      <c r="T17" s="1"/>
      <c r="U17" s="25"/>
      <c r="V17" s="25"/>
      <c r="W17" s="25"/>
      <c r="X17" s="25"/>
      <c r="Y17" s="25"/>
      <c r="Z17" s="28"/>
      <c r="AA17" s="23"/>
      <c r="AB17" s="17"/>
      <c r="AC17" s="17"/>
      <c r="AD17" s="17"/>
      <c r="AE17" s="17"/>
      <c r="AF17" s="23"/>
      <c r="AG17" s="173" t="s">
        <v>199</v>
      </c>
      <c r="AH17" s="173"/>
      <c r="AI17" s="173"/>
      <c r="AJ17" s="173"/>
      <c r="AL17" s="25">
        <v>1</v>
      </c>
      <c r="AM17" s="25">
        <v>1</v>
      </c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1992</v>
      </c>
      <c r="C18" s="39" t="s">
        <v>36</v>
      </c>
      <c r="D18" s="37" t="s">
        <v>37</v>
      </c>
      <c r="E18" s="25">
        <v>22</v>
      </c>
      <c r="F18" s="25">
        <v>2</v>
      </c>
      <c r="G18" s="25">
        <v>17</v>
      </c>
      <c r="H18" s="25">
        <v>39</v>
      </c>
      <c r="I18" s="25">
        <v>141</v>
      </c>
      <c r="J18" s="25">
        <v>29</v>
      </c>
      <c r="K18" s="25">
        <v>61</v>
      </c>
      <c r="L18" s="25">
        <v>32</v>
      </c>
      <c r="M18" s="25">
        <f>SUM(F18+G18)</f>
        <v>19</v>
      </c>
      <c r="N18" s="60">
        <v>0.68400000000000005</v>
      </c>
      <c r="O18" s="23">
        <f t="shared" si="2"/>
        <v>206.14035087719296</v>
      </c>
      <c r="P18" s="17"/>
      <c r="Q18" s="14"/>
      <c r="R18" s="17"/>
      <c r="S18" s="17"/>
      <c r="T18" s="1"/>
      <c r="U18" s="25"/>
      <c r="V18" s="25"/>
      <c r="W18" s="25"/>
      <c r="X18" s="25"/>
      <c r="Y18" s="25"/>
      <c r="Z18" s="28"/>
      <c r="AA18" s="23"/>
      <c r="AB18" s="17"/>
      <c r="AC18" s="17"/>
      <c r="AD18" s="17"/>
      <c r="AE18" s="17"/>
      <c r="AF18" s="23"/>
      <c r="AG18" s="173" t="s">
        <v>200</v>
      </c>
      <c r="AH18" s="173"/>
      <c r="AI18" s="173"/>
      <c r="AJ18" s="173"/>
      <c r="AL18" s="25">
        <v>1</v>
      </c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1993</v>
      </c>
      <c r="C19" s="39" t="s">
        <v>41</v>
      </c>
      <c r="D19" s="37" t="s">
        <v>45</v>
      </c>
      <c r="E19" s="25">
        <v>24</v>
      </c>
      <c r="F19" s="25">
        <v>3</v>
      </c>
      <c r="G19" s="25">
        <v>37</v>
      </c>
      <c r="H19" s="25">
        <v>24</v>
      </c>
      <c r="I19" s="25">
        <v>160</v>
      </c>
      <c r="J19" s="25">
        <v>19</v>
      </c>
      <c r="K19" s="25">
        <v>46</v>
      </c>
      <c r="L19" s="25">
        <v>55</v>
      </c>
      <c r="M19" s="25">
        <f>SUM(F19+G19)</f>
        <v>40</v>
      </c>
      <c r="N19" s="60">
        <v>0.63500000000000001</v>
      </c>
      <c r="O19" s="23">
        <f t="shared" si="2"/>
        <v>251.96850393700788</v>
      </c>
      <c r="P19" s="17"/>
      <c r="Q19" s="14"/>
      <c r="R19" s="17"/>
      <c r="S19" s="17" t="s">
        <v>36</v>
      </c>
      <c r="T19" s="23" t="e">
        <f t="shared" ref="T19:T22" si="3">PRODUCT(L19/S19)</f>
        <v>#VALUE!</v>
      </c>
      <c r="U19" s="25"/>
      <c r="V19" s="25"/>
      <c r="W19" s="25"/>
      <c r="X19" s="25"/>
      <c r="Y19" s="25"/>
      <c r="Z19" s="28"/>
      <c r="AA19" s="23"/>
      <c r="AB19" s="17"/>
      <c r="AC19" s="17"/>
      <c r="AD19" s="17"/>
      <c r="AE19" s="17"/>
      <c r="AF19" s="23"/>
      <c r="AG19" s="173" t="s">
        <v>201</v>
      </c>
      <c r="AH19" s="173" t="s">
        <v>202</v>
      </c>
      <c r="AI19" s="173"/>
      <c r="AJ19" s="173" t="s">
        <v>203</v>
      </c>
      <c r="AL19" s="25">
        <v>1</v>
      </c>
      <c r="AM19" s="25"/>
      <c r="AN19" s="25"/>
      <c r="AO19" s="25"/>
      <c r="AP19" s="25">
        <v>1</v>
      </c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5">
        <v>1994</v>
      </c>
      <c r="C20" s="39" t="s">
        <v>44</v>
      </c>
      <c r="D20" s="37" t="s">
        <v>37</v>
      </c>
      <c r="E20" s="25">
        <v>24</v>
      </c>
      <c r="F20" s="25">
        <v>5</v>
      </c>
      <c r="G20" s="25">
        <v>30</v>
      </c>
      <c r="H20" s="25">
        <v>33</v>
      </c>
      <c r="I20" s="25">
        <v>139</v>
      </c>
      <c r="J20" s="25">
        <v>19</v>
      </c>
      <c r="K20" s="25">
        <v>35</v>
      </c>
      <c r="L20" s="25">
        <v>50</v>
      </c>
      <c r="M20" s="25">
        <v>35</v>
      </c>
      <c r="N20" s="28">
        <v>0.65300000000000002</v>
      </c>
      <c r="O20" s="23">
        <f t="shared" si="2"/>
        <v>212.8637059724349</v>
      </c>
      <c r="P20" s="17"/>
      <c r="Q20" s="14"/>
      <c r="R20" s="17" t="s">
        <v>54</v>
      </c>
      <c r="S20" s="17" t="s">
        <v>44</v>
      </c>
      <c r="T20" s="23" t="e">
        <f t="shared" si="3"/>
        <v>#VALUE!</v>
      </c>
      <c r="U20" s="25"/>
      <c r="V20" s="25"/>
      <c r="W20" s="25"/>
      <c r="X20" s="25"/>
      <c r="Y20" s="25"/>
      <c r="Z20" s="28"/>
      <c r="AA20" s="23"/>
      <c r="AB20" s="17"/>
      <c r="AC20" s="17"/>
      <c r="AD20" s="17"/>
      <c r="AE20" s="17"/>
      <c r="AF20" s="23" t="e">
        <f>PRODUCT(#REF!/AE20)</f>
        <v>#REF!</v>
      </c>
      <c r="AG20" s="173" t="s">
        <v>203</v>
      </c>
      <c r="AH20" s="173"/>
      <c r="AI20" s="173"/>
      <c r="AJ20" s="173"/>
      <c r="AL20" s="25">
        <v>1</v>
      </c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25">
        <v>1995</v>
      </c>
      <c r="C21" s="39" t="s">
        <v>46</v>
      </c>
      <c r="D21" s="37" t="s">
        <v>37</v>
      </c>
      <c r="E21" s="25">
        <v>22</v>
      </c>
      <c r="F21" s="25">
        <v>1</v>
      </c>
      <c r="G21" s="25">
        <v>20</v>
      </c>
      <c r="H21" s="25">
        <v>33</v>
      </c>
      <c r="I21" s="25">
        <v>137</v>
      </c>
      <c r="J21" s="25">
        <v>15</v>
      </c>
      <c r="K21" s="25">
        <v>27</v>
      </c>
      <c r="L21" s="25">
        <v>74</v>
      </c>
      <c r="M21" s="25">
        <v>21</v>
      </c>
      <c r="N21" s="28">
        <v>0.63700000000000001</v>
      </c>
      <c r="O21" s="23">
        <f t="shared" si="2"/>
        <v>215.07064364207221</v>
      </c>
      <c r="P21" s="17"/>
      <c r="Q21" s="14"/>
      <c r="R21" s="17"/>
      <c r="S21" s="17"/>
      <c r="T21" s="23" t="e">
        <f t="shared" si="3"/>
        <v>#DIV/0!</v>
      </c>
      <c r="U21" s="25"/>
      <c r="V21" s="25"/>
      <c r="W21" s="25"/>
      <c r="X21" s="25"/>
      <c r="Y21" s="25"/>
      <c r="Z21" s="28"/>
      <c r="AA21" s="23"/>
      <c r="AB21" s="17"/>
      <c r="AC21" s="17"/>
      <c r="AD21" s="17"/>
      <c r="AE21" s="17"/>
      <c r="AF21" s="23" t="e">
        <f>PRODUCT(#REF!/AE21)</f>
        <v>#REF!</v>
      </c>
      <c r="AG21" s="173" t="s">
        <v>204</v>
      </c>
      <c r="AH21" s="173" t="s">
        <v>205</v>
      </c>
      <c r="AI21" s="173" t="s">
        <v>206</v>
      </c>
      <c r="AJ21" s="173"/>
      <c r="AL21" s="25">
        <v>1</v>
      </c>
      <c r="AM21" s="25"/>
      <c r="AN21" s="25"/>
      <c r="AO21" s="25"/>
      <c r="AP21" s="25"/>
      <c r="AQ21" s="25">
        <v>1</v>
      </c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15" t="s">
        <v>9</v>
      </c>
      <c r="C22" s="16"/>
      <c r="D22" s="14"/>
      <c r="E22" s="17">
        <f t="shared" ref="E22:M22" si="4">SUM(E4:E21)</f>
        <v>304</v>
      </c>
      <c r="F22" s="17">
        <f t="shared" si="4"/>
        <v>35</v>
      </c>
      <c r="G22" s="17">
        <f t="shared" si="4"/>
        <v>347</v>
      </c>
      <c r="H22" s="17">
        <f t="shared" si="4"/>
        <v>409</v>
      </c>
      <c r="I22" s="17">
        <f t="shared" si="4"/>
        <v>1607</v>
      </c>
      <c r="J22" s="17">
        <f t="shared" si="4"/>
        <v>210</v>
      </c>
      <c r="K22" s="17">
        <f t="shared" si="4"/>
        <v>450</v>
      </c>
      <c r="L22" s="17">
        <f t="shared" si="4"/>
        <v>568</v>
      </c>
      <c r="M22" s="17">
        <f t="shared" si="4"/>
        <v>375</v>
      </c>
      <c r="N22" s="29">
        <f>PRODUCT(1218/O22)</f>
        <v>0.66201055457209379</v>
      </c>
      <c r="O22" s="30">
        <f>SUM(O7:O21)</f>
        <v>1839.8498205021567</v>
      </c>
      <c r="P22" s="84" t="s">
        <v>190</v>
      </c>
      <c r="Q22" s="84" t="s">
        <v>190</v>
      </c>
      <c r="R22" s="84" t="s">
        <v>192</v>
      </c>
      <c r="S22" s="84" t="s">
        <v>193</v>
      </c>
      <c r="T22" s="23" t="e">
        <f t="shared" si="3"/>
        <v>#VALUE!</v>
      </c>
      <c r="U22" s="17">
        <f t="shared" ref="U22:AQ22" si="5">SUM(U4:U21)</f>
        <v>6</v>
      </c>
      <c r="V22" s="17">
        <f t="shared" si="5"/>
        <v>0</v>
      </c>
      <c r="W22" s="17">
        <f t="shared" si="5"/>
        <v>1</v>
      </c>
      <c r="X22" s="17">
        <f t="shared" si="5"/>
        <v>1</v>
      </c>
      <c r="Y22" s="17">
        <f t="shared" si="5"/>
        <v>0</v>
      </c>
      <c r="Z22" s="174"/>
      <c r="AA22" s="175">
        <f>SUM(AA13:AA21)</f>
        <v>0</v>
      </c>
      <c r="AB22" s="84" t="s">
        <v>190</v>
      </c>
      <c r="AC22" s="84" t="s">
        <v>190</v>
      </c>
      <c r="AD22" s="84" t="s">
        <v>190</v>
      </c>
      <c r="AE22" s="84" t="s">
        <v>190</v>
      </c>
      <c r="AF22" s="23"/>
      <c r="AG22" s="84" t="s">
        <v>207</v>
      </c>
      <c r="AH22" s="84" t="s">
        <v>208</v>
      </c>
      <c r="AI22" s="84" t="s">
        <v>191</v>
      </c>
      <c r="AJ22" s="84" t="s">
        <v>209</v>
      </c>
      <c r="AK22" s="23"/>
      <c r="AL22" s="17">
        <f t="shared" si="5"/>
        <v>11</v>
      </c>
      <c r="AM22" s="17">
        <f t="shared" si="5"/>
        <v>4</v>
      </c>
      <c r="AN22" s="17">
        <f t="shared" si="5"/>
        <v>2</v>
      </c>
      <c r="AO22" s="17">
        <f t="shared" si="5"/>
        <v>1</v>
      </c>
      <c r="AP22" s="17">
        <f t="shared" si="5"/>
        <v>3</v>
      </c>
      <c r="AQ22" s="17">
        <f t="shared" si="5"/>
        <v>2</v>
      </c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27" t="s">
        <v>2</v>
      </c>
      <c r="C23" s="31"/>
      <c r="D23" s="32">
        <v>1839.7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34"/>
      <c r="AQ23" s="1"/>
      <c r="AR23" s="22"/>
      <c r="AS23" s="7"/>
      <c r="AT23" s="7"/>
      <c r="AU23" s="7"/>
      <c r="AV23" s="7"/>
      <c r="AW23" s="7"/>
    </row>
    <row r="24" spans="1:49" s="8" customFormat="1" ht="15" customHeight="1" x14ac:dyDescent="0.25">
      <c r="A24" s="1"/>
      <c r="B24" s="1"/>
      <c r="C24" s="1"/>
      <c r="D24" s="23"/>
      <c r="E24" s="1"/>
      <c r="F24" s="1"/>
      <c r="G24" s="1"/>
      <c r="H24" s="1"/>
      <c r="I24" s="1"/>
      <c r="J24" s="1"/>
      <c r="K24" s="1"/>
      <c r="L24" s="1"/>
      <c r="M24" s="1"/>
      <c r="N24" s="33"/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21" t="s">
        <v>16</v>
      </c>
      <c r="C25" s="36"/>
      <c r="D25" s="36"/>
      <c r="E25" s="17" t="s">
        <v>4</v>
      </c>
      <c r="F25" s="17" t="s">
        <v>13</v>
      </c>
      <c r="G25" s="14" t="s">
        <v>14</v>
      </c>
      <c r="H25" s="17" t="s">
        <v>15</v>
      </c>
      <c r="I25" s="17" t="s">
        <v>3</v>
      </c>
      <c r="J25" s="1"/>
      <c r="K25" s="17" t="s">
        <v>24</v>
      </c>
      <c r="L25" s="17" t="s">
        <v>25</v>
      </c>
      <c r="M25" s="17" t="s">
        <v>26</v>
      </c>
      <c r="N25" s="29" t="s">
        <v>32</v>
      </c>
      <c r="O25" s="23"/>
      <c r="P25" s="37" t="s">
        <v>213</v>
      </c>
      <c r="Q25" s="11"/>
      <c r="R25" s="11"/>
      <c r="S25" s="11"/>
      <c r="T25" s="38"/>
      <c r="U25" s="38"/>
      <c r="V25" s="38"/>
      <c r="W25" s="38"/>
      <c r="X25" s="38"/>
      <c r="Y25" s="11"/>
      <c r="Z25" s="11"/>
      <c r="AA25" s="11"/>
      <c r="AB25" s="11"/>
      <c r="AC25" s="11"/>
      <c r="AD25" s="38"/>
      <c r="AE25" s="11"/>
      <c r="AF25" s="11"/>
      <c r="AG25" s="11"/>
      <c r="AH25" s="11"/>
      <c r="AI25" s="11"/>
      <c r="AJ25" s="11"/>
      <c r="AK25" s="38"/>
      <c r="AL25" s="11"/>
      <c r="AM25" s="11"/>
      <c r="AN25" s="11"/>
      <c r="AO25" s="11"/>
      <c r="AP25" s="11"/>
      <c r="AQ25" s="40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37" t="s">
        <v>17</v>
      </c>
      <c r="C26" s="11"/>
      <c r="D26" s="40"/>
      <c r="E26" s="25">
        <f>PRODUCT(E22)</f>
        <v>304</v>
      </c>
      <c r="F26" s="25">
        <f>PRODUCT(F22)</f>
        <v>35</v>
      </c>
      <c r="G26" s="25">
        <f>PRODUCT(G22)</f>
        <v>347</v>
      </c>
      <c r="H26" s="25">
        <f>PRODUCT(H22)</f>
        <v>409</v>
      </c>
      <c r="I26" s="25">
        <f>PRODUCT(I22)</f>
        <v>1607</v>
      </c>
      <c r="J26" s="1"/>
      <c r="K26" s="41">
        <f>PRODUCT((F26+G26)/E26)</f>
        <v>1.256578947368421</v>
      </c>
      <c r="L26" s="41">
        <f>PRODUCT(H26/E26)</f>
        <v>1.3453947368421053</v>
      </c>
      <c r="M26" s="41">
        <f>PRODUCT(I26/E26)</f>
        <v>5.2861842105263159</v>
      </c>
      <c r="N26" s="28">
        <f>PRODUCT(N22)</f>
        <v>0.66201055457209379</v>
      </c>
      <c r="O26" s="23">
        <f>PRODUCT(O22)</f>
        <v>1839.8498205021567</v>
      </c>
      <c r="P26" s="158" t="s">
        <v>30</v>
      </c>
      <c r="Q26" s="159"/>
      <c r="R26" s="160" t="s">
        <v>214</v>
      </c>
      <c r="S26" s="160"/>
      <c r="T26" s="160"/>
      <c r="U26" s="160"/>
      <c r="V26" s="160"/>
      <c r="W26" s="160"/>
      <c r="X26" s="160"/>
      <c r="Y26" s="161" t="s">
        <v>33</v>
      </c>
      <c r="Z26" s="159"/>
      <c r="AA26" s="160"/>
      <c r="AB26" s="176" t="s">
        <v>215</v>
      </c>
      <c r="AC26" s="176"/>
      <c r="AD26" s="160"/>
      <c r="AE26" s="160"/>
      <c r="AF26" s="160"/>
      <c r="AG26" s="160"/>
      <c r="AH26" s="160"/>
      <c r="AI26" s="160"/>
      <c r="AJ26" s="160"/>
      <c r="AK26" s="160"/>
      <c r="AL26" s="161"/>
      <c r="AM26" s="161"/>
      <c r="AN26" s="161"/>
      <c r="AO26" s="160"/>
      <c r="AP26" s="160"/>
      <c r="AQ26" s="162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42" t="s">
        <v>18</v>
      </c>
      <c r="C27" s="43"/>
      <c r="D27" s="44"/>
      <c r="E27" s="25">
        <f>PRODUCT(U22)</f>
        <v>6</v>
      </c>
      <c r="F27" s="25">
        <f>PRODUCT(V22)</f>
        <v>0</v>
      </c>
      <c r="G27" s="25">
        <f>PRODUCT(W22)</f>
        <v>1</v>
      </c>
      <c r="H27" s="25">
        <f>PRODUCT(X22)</f>
        <v>1</v>
      </c>
      <c r="I27" s="25">
        <f>PRODUCT(Y22)</f>
        <v>0</v>
      </c>
      <c r="J27" s="1"/>
      <c r="K27" s="41">
        <f>PRODUCT((F27+G27)/E27)</f>
        <v>0.16666666666666666</v>
      </c>
      <c r="L27" s="41">
        <f>PRODUCT(H27/E27)</f>
        <v>0.16666666666666666</v>
      </c>
      <c r="M27" s="41"/>
      <c r="N27" s="28"/>
      <c r="O27" s="23" t="e">
        <f>PRODUCT(I27/N27)</f>
        <v>#DIV/0!</v>
      </c>
      <c r="P27" s="163" t="s">
        <v>150</v>
      </c>
      <c r="Q27" s="164"/>
      <c r="R27" s="165" t="s">
        <v>55</v>
      </c>
      <c r="S27" s="165"/>
      <c r="T27" s="165"/>
      <c r="U27" s="165"/>
      <c r="V27" s="165"/>
      <c r="W27" s="165"/>
      <c r="X27" s="165"/>
      <c r="Y27" s="166" t="s">
        <v>216</v>
      </c>
      <c r="Z27" s="164"/>
      <c r="AA27" s="165"/>
      <c r="AB27" s="175" t="s">
        <v>56</v>
      </c>
      <c r="AC27" s="175"/>
      <c r="AD27" s="165"/>
      <c r="AE27" s="165"/>
      <c r="AF27" s="165"/>
      <c r="AG27" s="165"/>
      <c r="AH27" s="165"/>
      <c r="AI27" s="165"/>
      <c r="AJ27" s="165"/>
      <c r="AK27" s="165"/>
      <c r="AL27" s="166"/>
      <c r="AM27" s="166"/>
      <c r="AN27" s="166"/>
      <c r="AO27" s="165"/>
      <c r="AP27" s="165"/>
      <c r="AQ27" s="167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5" t="s">
        <v>19</v>
      </c>
      <c r="C28" s="46"/>
      <c r="D28" s="47"/>
      <c r="E28" s="26">
        <v>4</v>
      </c>
      <c r="F28" s="26">
        <f>PRODUCT(AH22)</f>
        <v>0</v>
      </c>
      <c r="G28" s="26">
        <f>PRODUCT(AI22)</f>
        <v>0</v>
      </c>
      <c r="H28" s="26">
        <v>7</v>
      </c>
      <c r="I28" s="26">
        <f>PRODUCT(AK22)</f>
        <v>0</v>
      </c>
      <c r="J28" s="1"/>
      <c r="K28" s="48">
        <f>PRODUCT((F28+G28)/E28)</f>
        <v>0</v>
      </c>
      <c r="L28" s="48">
        <f>PRODUCT(H28/E28)</f>
        <v>1.75</v>
      </c>
      <c r="M28" s="48"/>
      <c r="N28" s="49"/>
      <c r="O28" s="23"/>
      <c r="P28" s="163" t="s">
        <v>151</v>
      </c>
      <c r="Q28" s="164"/>
      <c r="R28" s="165" t="s">
        <v>214</v>
      </c>
      <c r="S28" s="165"/>
      <c r="T28" s="165"/>
      <c r="U28" s="165"/>
      <c r="V28" s="165"/>
      <c r="W28" s="165"/>
      <c r="X28" s="165"/>
      <c r="Y28" s="166" t="s">
        <v>33</v>
      </c>
      <c r="Z28" s="164"/>
      <c r="AA28" s="165"/>
      <c r="AB28" s="175" t="s">
        <v>215</v>
      </c>
      <c r="AC28" s="175"/>
      <c r="AD28" s="165"/>
      <c r="AE28" s="165"/>
      <c r="AF28" s="165"/>
      <c r="AG28" s="165"/>
      <c r="AH28" s="165"/>
      <c r="AI28" s="165"/>
      <c r="AJ28" s="165"/>
      <c r="AK28" s="165"/>
      <c r="AL28" s="166"/>
      <c r="AM28" s="166"/>
      <c r="AN28" s="166"/>
      <c r="AO28" s="165"/>
      <c r="AP28" s="165"/>
      <c r="AQ28" s="167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50" t="s">
        <v>20</v>
      </c>
      <c r="C29" s="51"/>
      <c r="D29" s="52"/>
      <c r="E29" s="17">
        <f>SUM(E26:E28)</f>
        <v>314</v>
      </c>
      <c r="F29" s="17">
        <f>SUM(F26:F28)</f>
        <v>35</v>
      </c>
      <c r="G29" s="17">
        <f>SUM(G26:G28)</f>
        <v>348</v>
      </c>
      <c r="H29" s="17">
        <f>SUM(H26:H28)</f>
        <v>417</v>
      </c>
      <c r="I29" s="17">
        <f>SUM(I26:I28)</f>
        <v>1607</v>
      </c>
      <c r="J29" s="1"/>
      <c r="K29" s="53">
        <f>PRODUCT((F29+G29)/E29)</f>
        <v>1.2197452229299364</v>
      </c>
      <c r="L29" s="53">
        <f>PRODUCT(H29/E29)</f>
        <v>1.3280254777070064</v>
      </c>
      <c r="M29" s="53">
        <v>5.29</v>
      </c>
      <c r="N29" s="29"/>
      <c r="O29" s="23" t="e">
        <f>SUM(O26:O28)</f>
        <v>#DIV/0!</v>
      </c>
      <c r="P29" s="168" t="s">
        <v>31</v>
      </c>
      <c r="Q29" s="169"/>
      <c r="R29" s="170" t="s">
        <v>148</v>
      </c>
      <c r="S29" s="170"/>
      <c r="T29" s="170"/>
      <c r="U29" s="170"/>
      <c r="V29" s="170"/>
      <c r="W29" s="170"/>
      <c r="X29" s="170"/>
      <c r="Y29" s="171" t="s">
        <v>147</v>
      </c>
      <c r="Z29" s="169"/>
      <c r="AA29" s="170"/>
      <c r="AB29" s="177" t="s">
        <v>149</v>
      </c>
      <c r="AC29" s="177"/>
      <c r="AD29" s="170"/>
      <c r="AE29" s="170"/>
      <c r="AF29" s="170"/>
      <c r="AG29" s="170"/>
      <c r="AH29" s="170"/>
      <c r="AI29" s="170"/>
      <c r="AJ29" s="170"/>
      <c r="AK29" s="170"/>
      <c r="AL29" s="171"/>
      <c r="AM29" s="171"/>
      <c r="AN29" s="171"/>
      <c r="AO29" s="170"/>
      <c r="AP29" s="170"/>
      <c r="AQ29" s="172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34"/>
      <c r="C30" s="34"/>
      <c r="D30" s="34"/>
      <c r="E30" s="34"/>
      <c r="F30" s="34"/>
      <c r="G30" s="34"/>
      <c r="H30" s="34"/>
      <c r="I30" s="34"/>
      <c r="J30" s="1"/>
      <c r="K30" s="34"/>
      <c r="L30" s="34"/>
      <c r="M30" s="34"/>
      <c r="N30" s="33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5">
      <c r="A31" s="1"/>
      <c r="B31" s="37" t="s">
        <v>152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5"/>
      <c r="O31" s="10"/>
      <c r="P31" s="11"/>
      <c r="Q31" s="11"/>
      <c r="R31" s="11"/>
      <c r="S31" s="11"/>
      <c r="T31" s="10"/>
      <c r="U31" s="10"/>
      <c r="V31" s="116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40"/>
      <c r="AR31" s="22"/>
      <c r="AS31" s="7"/>
      <c r="AT31" s="7"/>
      <c r="AU31" s="7"/>
      <c r="AV31" s="7"/>
      <c r="AW31" s="7"/>
    </row>
    <row r="32" spans="1:4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1"/>
      <c r="Q32" s="1"/>
      <c r="R32" s="1"/>
      <c r="S32" s="1"/>
      <c r="T32" s="23"/>
      <c r="U32" s="23"/>
      <c r="V32" s="54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 t="s">
        <v>34</v>
      </c>
      <c r="C33" s="1"/>
      <c r="D33" s="1" t="s">
        <v>48</v>
      </c>
      <c r="E33" s="1"/>
      <c r="F33" s="1"/>
      <c r="G33" s="1"/>
      <c r="H33" s="1"/>
      <c r="I33" s="1"/>
      <c r="J33" s="1" t="s">
        <v>211</v>
      </c>
      <c r="K33" s="1"/>
      <c r="L33" s="1"/>
      <c r="M33" s="1"/>
      <c r="N33" s="1" t="s">
        <v>49</v>
      </c>
      <c r="O33" s="1"/>
      <c r="P33" s="1"/>
      <c r="Q33" s="1"/>
      <c r="R33" s="1"/>
      <c r="S33" s="1"/>
      <c r="T33" s="1"/>
      <c r="U33" s="1"/>
      <c r="V33" s="1" t="s">
        <v>50</v>
      </c>
      <c r="W33" s="23"/>
      <c r="X33" s="23"/>
      <c r="Y33" s="23"/>
      <c r="Z33" s="23"/>
      <c r="AA33" s="23"/>
      <c r="AB33" s="23"/>
      <c r="AC33" s="23"/>
      <c r="AD33" s="1"/>
      <c r="AE33" s="1"/>
      <c r="AF33" s="1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6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22"/>
      <c r="AS34" s="7"/>
      <c r="AT34" s="7"/>
      <c r="AU34" s="7"/>
      <c r="AV34" s="7"/>
      <c r="AW34" s="7"/>
    </row>
    <row r="35" spans="1:49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5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55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  <c r="AS42" s="56"/>
      <c r="AT42" s="56"/>
      <c r="AU42" s="56"/>
      <c r="AV42" s="56"/>
      <c r="AW42" s="56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7"/>
      <c r="AS43" s="56"/>
      <c r="AT43" s="56"/>
      <c r="AU43" s="56"/>
      <c r="AV43" s="56"/>
      <c r="AW43" s="56"/>
    </row>
    <row r="44" spans="1:49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7"/>
    </row>
    <row r="45" spans="1:49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7"/>
    </row>
    <row r="46" spans="1:49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3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7"/>
    </row>
    <row r="47" spans="1:49" ht="15" customHeight="1" x14ac:dyDescent="0.25">
      <c r="A47" s="57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5"/>
      <c r="N47" s="33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7"/>
    </row>
    <row r="48" spans="1:49" ht="15" customHeight="1" x14ac:dyDescent="0.25">
      <c r="A48" s="5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7"/>
      <c r="Q49" s="7"/>
      <c r="R49" s="7"/>
      <c r="S49" s="1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</row>
    <row r="51" spans="2:4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</row>
    <row r="52" spans="2:43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</row>
    <row r="53" spans="2:43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S81" s="1"/>
      <c r="T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Z83" s="23"/>
      <c r="AA83" s="23"/>
      <c r="AB83" s="23"/>
      <c r="AC83" s="23"/>
      <c r="AD83" s="23"/>
      <c r="AE83" s="23"/>
      <c r="AF83" s="23"/>
      <c r="AG83" s="1"/>
      <c r="AH83" s="1"/>
      <c r="AI83" s="1"/>
      <c r="AJ83" s="1"/>
      <c r="AK83" s="23"/>
    </row>
    <row r="84" spans="16:37" ht="15" customHeight="1" x14ac:dyDescent="0.25">
      <c r="AB84" s="7"/>
      <c r="AC84" s="7"/>
      <c r="AD84" s="7"/>
      <c r="AE84" s="1"/>
      <c r="AF84" s="23"/>
      <c r="AG84" s="1"/>
      <c r="AH84" s="1"/>
      <c r="AI84" s="1"/>
      <c r="AJ84" s="1"/>
      <c r="AK84" s="23"/>
    </row>
    <row r="85" spans="16:37" ht="15" customHeight="1" x14ac:dyDescent="0.25">
      <c r="AB85" s="7"/>
      <c r="AC85" s="7"/>
      <c r="AD85" s="7"/>
      <c r="AE85" s="1"/>
      <c r="AF85" s="23"/>
      <c r="AG85" s="1"/>
      <c r="AH85" s="1"/>
      <c r="AI85" s="1"/>
      <c r="AJ85" s="1"/>
      <c r="AK85" s="23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1"/>
      <c r="AH172" s="1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23"/>
      <c r="AH175" s="54"/>
      <c r="AI175" s="1"/>
      <c r="AJ175" s="1"/>
    </row>
    <row r="176" spans="33:36" ht="15" customHeight="1" x14ac:dyDescent="0.25">
      <c r="AG176" s="23"/>
      <c r="AH176" s="54"/>
      <c r="AI176" s="1"/>
      <c r="AJ176" s="1"/>
    </row>
    <row r="177" spans="33:36" ht="15" customHeight="1" x14ac:dyDescent="0.25">
      <c r="AG177" s="23"/>
      <c r="AH177" s="54"/>
      <c r="AI177" s="1"/>
      <c r="AJ177" s="1"/>
    </row>
    <row r="178" spans="33:36" ht="15" customHeight="1" x14ac:dyDescent="0.25">
      <c r="AG178" s="23"/>
      <c r="AH178" s="54"/>
      <c r="AI178" s="1"/>
      <c r="AJ178" s="1"/>
    </row>
    <row r="179" spans="33:36" ht="15" customHeight="1" x14ac:dyDescent="0.25">
      <c r="AG179" s="23"/>
      <c r="AH179" s="54"/>
      <c r="AI179" s="1"/>
      <c r="AJ179" s="1"/>
    </row>
    <row r="180" spans="33:36" ht="15" customHeight="1" x14ac:dyDescent="0.25">
      <c r="AG180" s="23"/>
      <c r="AH180" s="54"/>
      <c r="AI180" s="1"/>
      <c r="AJ180" s="1"/>
    </row>
    <row r="181" spans="33:36" ht="15" customHeight="1" x14ac:dyDescent="0.25">
      <c r="AG181" s="23"/>
      <c r="AH181" s="54"/>
      <c r="AI181" s="1"/>
      <c r="AJ181" s="1"/>
    </row>
    <row r="182" spans="33:36" ht="15" customHeight="1" x14ac:dyDescent="0.25">
      <c r="AG182" s="23"/>
      <c r="AH182" s="54"/>
      <c r="AI182" s="1"/>
      <c r="AJ182" s="1"/>
    </row>
    <row r="183" spans="33:36" ht="15" customHeight="1" x14ac:dyDescent="0.25">
      <c r="AG183" s="23"/>
      <c r="AH183" s="54"/>
      <c r="AI183" s="1"/>
      <c r="AJ183" s="1"/>
    </row>
    <row r="184" spans="33:36" ht="15" customHeight="1" x14ac:dyDescent="0.25">
      <c r="AG184" s="23"/>
      <c r="AH184" s="54"/>
      <c r="AI184" s="1"/>
      <c r="AJ184" s="1"/>
    </row>
    <row r="185" spans="33:36" ht="15" customHeight="1" x14ac:dyDescent="0.25">
      <c r="AG185" s="1"/>
      <c r="AH185" s="1"/>
      <c r="AI185" s="1"/>
      <c r="AJ1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6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1" customWidth="1"/>
    <col min="3" max="3" width="20" style="64" customWidth="1"/>
    <col min="4" max="4" width="10.5703125" style="102" customWidth="1"/>
    <col min="5" max="5" width="10.28515625" style="102" customWidth="1"/>
    <col min="6" max="6" width="0.7109375" style="35" customWidth="1"/>
    <col min="7" max="11" width="4.7109375" style="64" customWidth="1"/>
    <col min="12" max="12" width="6.28515625" style="64" customWidth="1"/>
    <col min="13" max="16" width="4.7109375" style="64" customWidth="1"/>
    <col min="17" max="21" width="6.7109375" style="157" customWidth="1"/>
    <col min="22" max="22" width="11" style="64" customWidth="1"/>
    <col min="23" max="23" width="24.140625" style="102" customWidth="1"/>
    <col min="24" max="24" width="9.42578125" style="6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4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48"/>
      <c r="R1" s="148"/>
      <c r="S1" s="148"/>
      <c r="T1" s="148"/>
      <c r="U1" s="148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7"/>
      <c r="B2" s="9" t="s">
        <v>35</v>
      </c>
      <c r="C2" s="4" t="s">
        <v>47</v>
      </c>
      <c r="D2" s="10"/>
      <c r="E2" s="10"/>
      <c r="F2" s="71"/>
      <c r="G2" s="70"/>
      <c r="H2" s="10"/>
      <c r="I2" s="10"/>
      <c r="J2" s="10"/>
      <c r="K2" s="10"/>
      <c r="L2" s="10"/>
      <c r="M2" s="10"/>
      <c r="N2" s="10"/>
      <c r="O2" s="10"/>
      <c r="P2" s="10"/>
      <c r="Q2" s="149"/>
      <c r="R2" s="149"/>
      <c r="S2" s="149"/>
      <c r="T2" s="149"/>
      <c r="U2" s="149"/>
      <c r="V2" s="10"/>
      <c r="W2" s="70"/>
      <c r="X2" s="39"/>
      <c r="Y2" s="69"/>
      <c r="Z2" s="69"/>
      <c r="AA2" s="69"/>
      <c r="AB2" s="69"/>
      <c r="AC2" s="69"/>
      <c r="AD2" s="69"/>
    </row>
    <row r="3" spans="1:30" x14ac:dyDescent="0.25">
      <c r="A3" s="7"/>
      <c r="B3" s="72" t="s">
        <v>119</v>
      </c>
      <c r="C3" s="21" t="s">
        <v>60</v>
      </c>
      <c r="D3" s="73" t="s">
        <v>61</v>
      </c>
      <c r="E3" s="74" t="s">
        <v>1</v>
      </c>
      <c r="F3" s="23"/>
      <c r="G3" s="75" t="s">
        <v>62</v>
      </c>
      <c r="H3" s="76" t="s">
        <v>63</v>
      </c>
      <c r="I3" s="76" t="s">
        <v>28</v>
      </c>
      <c r="J3" s="16" t="s">
        <v>64</v>
      </c>
      <c r="K3" s="77" t="s">
        <v>65</v>
      </c>
      <c r="L3" s="77" t="s">
        <v>66</v>
      </c>
      <c r="M3" s="75" t="s">
        <v>67</v>
      </c>
      <c r="N3" s="75" t="s">
        <v>27</v>
      </c>
      <c r="O3" s="76" t="s">
        <v>68</v>
      </c>
      <c r="P3" s="75" t="s">
        <v>63</v>
      </c>
      <c r="Q3" s="150" t="s">
        <v>3</v>
      </c>
      <c r="R3" s="150">
        <v>1</v>
      </c>
      <c r="S3" s="150">
        <v>2</v>
      </c>
      <c r="T3" s="150">
        <v>3</v>
      </c>
      <c r="U3" s="150" t="s">
        <v>69</v>
      </c>
      <c r="V3" s="16" t="s">
        <v>21</v>
      </c>
      <c r="W3" s="15" t="s">
        <v>70</v>
      </c>
      <c r="X3" s="15" t="s">
        <v>71</v>
      </c>
      <c r="Y3" s="69"/>
      <c r="Z3" s="69"/>
      <c r="AA3" s="69"/>
      <c r="AB3" s="69"/>
      <c r="AC3" s="69"/>
      <c r="AD3" s="69"/>
    </row>
    <row r="4" spans="1:30" x14ac:dyDescent="0.25">
      <c r="A4" s="103"/>
      <c r="B4" s="117" t="s">
        <v>80</v>
      </c>
      <c r="C4" s="118" t="s">
        <v>81</v>
      </c>
      <c r="D4" s="78" t="s">
        <v>72</v>
      </c>
      <c r="E4" s="114" t="s">
        <v>37</v>
      </c>
      <c r="F4" s="146"/>
      <c r="G4" s="79">
        <v>1</v>
      </c>
      <c r="H4" s="79"/>
      <c r="I4" s="79"/>
      <c r="J4" s="79"/>
      <c r="K4" s="80" t="s">
        <v>122</v>
      </c>
      <c r="L4" s="79"/>
      <c r="M4" s="79">
        <v>1</v>
      </c>
      <c r="N4" s="79"/>
      <c r="O4" s="120"/>
      <c r="P4" s="120"/>
      <c r="Q4" s="121" t="s">
        <v>167</v>
      </c>
      <c r="R4" s="121"/>
      <c r="S4" s="121"/>
      <c r="T4" s="121"/>
      <c r="U4" s="121"/>
      <c r="V4" s="122" t="s">
        <v>38</v>
      </c>
      <c r="W4" s="113" t="s">
        <v>77</v>
      </c>
      <c r="X4" s="147" t="s">
        <v>168</v>
      </c>
      <c r="Y4" s="69"/>
      <c r="Z4" s="69"/>
      <c r="AA4" s="69"/>
      <c r="AB4" s="69"/>
      <c r="AC4" s="69"/>
      <c r="AD4" s="69"/>
    </row>
    <row r="5" spans="1:30" x14ac:dyDescent="0.25">
      <c r="A5" s="103"/>
      <c r="B5" s="117" t="s">
        <v>75</v>
      </c>
      <c r="C5" s="118" t="s">
        <v>76</v>
      </c>
      <c r="D5" s="78" t="s">
        <v>72</v>
      </c>
      <c r="E5" s="114" t="s">
        <v>37</v>
      </c>
      <c r="F5" s="146"/>
      <c r="G5" s="79"/>
      <c r="H5" s="79"/>
      <c r="I5" s="79">
        <v>1</v>
      </c>
      <c r="J5" s="79" t="s">
        <v>82</v>
      </c>
      <c r="K5" s="79"/>
      <c r="L5" s="79"/>
      <c r="M5" s="79">
        <v>1</v>
      </c>
      <c r="N5" s="79"/>
      <c r="O5" s="120"/>
      <c r="P5" s="120"/>
      <c r="Q5" s="121"/>
      <c r="R5" s="121"/>
      <c r="S5" s="121"/>
      <c r="T5" s="121"/>
      <c r="U5" s="121"/>
      <c r="V5" s="122"/>
      <c r="W5" s="113" t="s">
        <v>77</v>
      </c>
      <c r="X5" s="147" t="s">
        <v>78</v>
      </c>
      <c r="Y5" s="69"/>
      <c r="Z5" s="69"/>
      <c r="AA5" s="69"/>
      <c r="AB5" s="69"/>
      <c r="AC5" s="69"/>
      <c r="AD5" s="69"/>
    </row>
    <row r="6" spans="1:30" x14ac:dyDescent="0.25">
      <c r="A6" s="103"/>
      <c r="B6" s="117" t="s">
        <v>83</v>
      </c>
      <c r="C6" s="118" t="s">
        <v>84</v>
      </c>
      <c r="D6" s="78" t="s">
        <v>72</v>
      </c>
      <c r="E6" s="114" t="s">
        <v>37</v>
      </c>
      <c r="F6" s="146"/>
      <c r="G6" s="79">
        <v>1</v>
      </c>
      <c r="H6" s="79"/>
      <c r="I6" s="79"/>
      <c r="J6" s="79" t="s">
        <v>85</v>
      </c>
      <c r="K6" s="79">
        <v>8</v>
      </c>
      <c r="L6" s="79"/>
      <c r="M6" s="79">
        <v>1</v>
      </c>
      <c r="N6" s="79"/>
      <c r="O6" s="120"/>
      <c r="P6" s="120"/>
      <c r="Q6" s="121" t="s">
        <v>157</v>
      </c>
      <c r="R6" s="121" t="s">
        <v>160</v>
      </c>
      <c r="S6" s="121"/>
      <c r="T6" s="121" t="s">
        <v>154</v>
      </c>
      <c r="U6" s="121"/>
      <c r="V6" s="122">
        <v>0.5</v>
      </c>
      <c r="W6" s="113" t="s">
        <v>86</v>
      </c>
      <c r="X6" s="147" t="s">
        <v>87</v>
      </c>
      <c r="Y6" s="69"/>
      <c r="Z6" s="69"/>
      <c r="AA6" s="69"/>
      <c r="AB6" s="69"/>
      <c r="AC6" s="69"/>
      <c r="AD6" s="69"/>
    </row>
    <row r="7" spans="1:30" x14ac:dyDescent="0.25">
      <c r="A7" s="103"/>
      <c r="B7" s="117" t="s">
        <v>88</v>
      </c>
      <c r="C7" s="118" t="s">
        <v>89</v>
      </c>
      <c r="D7" s="78" t="s">
        <v>72</v>
      </c>
      <c r="E7" s="114" t="s">
        <v>40</v>
      </c>
      <c r="F7" s="146"/>
      <c r="G7" s="79"/>
      <c r="H7" s="79"/>
      <c r="I7" s="79">
        <v>1</v>
      </c>
      <c r="J7" s="79" t="s">
        <v>85</v>
      </c>
      <c r="K7" s="79">
        <v>6</v>
      </c>
      <c r="L7" s="79" t="s">
        <v>90</v>
      </c>
      <c r="M7" s="79">
        <v>1</v>
      </c>
      <c r="N7" s="79"/>
      <c r="O7" s="120">
        <v>2</v>
      </c>
      <c r="P7" s="120"/>
      <c r="Q7" s="121" t="s">
        <v>169</v>
      </c>
      <c r="R7" s="121" t="s">
        <v>156</v>
      </c>
      <c r="S7" s="121" t="s">
        <v>155</v>
      </c>
      <c r="T7" s="121" t="s">
        <v>154</v>
      </c>
      <c r="U7" s="121" t="s">
        <v>160</v>
      </c>
      <c r="V7" s="122">
        <v>0.5714285714285714</v>
      </c>
      <c r="W7" s="113" t="s">
        <v>74</v>
      </c>
      <c r="X7" s="147" t="s">
        <v>91</v>
      </c>
      <c r="Y7" s="69"/>
      <c r="Z7" s="69"/>
      <c r="AA7" s="69"/>
      <c r="AB7" s="69"/>
      <c r="AC7" s="69"/>
      <c r="AD7" s="69"/>
    </row>
    <row r="8" spans="1:30" x14ac:dyDescent="0.25">
      <c r="A8" s="103"/>
      <c r="B8" s="117" t="s">
        <v>92</v>
      </c>
      <c r="C8" s="118" t="s">
        <v>93</v>
      </c>
      <c r="D8" s="78" t="s">
        <v>72</v>
      </c>
      <c r="E8" s="114" t="s">
        <v>37</v>
      </c>
      <c r="F8" s="146"/>
      <c r="G8" s="79">
        <v>1</v>
      </c>
      <c r="H8" s="79"/>
      <c r="I8" s="79"/>
      <c r="J8" s="79" t="s">
        <v>73</v>
      </c>
      <c r="K8" s="79">
        <v>3</v>
      </c>
      <c r="L8" s="79"/>
      <c r="M8" s="79">
        <v>1</v>
      </c>
      <c r="N8" s="79">
        <v>1</v>
      </c>
      <c r="O8" s="120"/>
      <c r="P8" s="120">
        <v>3</v>
      </c>
      <c r="Q8" s="121" t="s">
        <v>170</v>
      </c>
      <c r="R8" s="121" t="s">
        <v>156</v>
      </c>
      <c r="S8" s="121" t="s">
        <v>162</v>
      </c>
      <c r="T8" s="121" t="s">
        <v>155</v>
      </c>
      <c r="U8" s="121" t="s">
        <v>155</v>
      </c>
      <c r="V8" s="122">
        <v>0.7142857142857143</v>
      </c>
      <c r="W8" s="113" t="s">
        <v>94</v>
      </c>
      <c r="X8" s="147" t="s">
        <v>95</v>
      </c>
      <c r="Y8" s="69"/>
      <c r="Z8" s="69"/>
      <c r="AA8" s="69"/>
      <c r="AB8" s="69"/>
      <c r="AC8" s="69"/>
      <c r="AD8" s="69"/>
    </row>
    <row r="9" spans="1:30" x14ac:dyDescent="0.25">
      <c r="A9" s="103"/>
      <c r="B9" s="117" t="s">
        <v>96</v>
      </c>
      <c r="C9" s="118" t="s">
        <v>97</v>
      </c>
      <c r="D9" s="78" t="s">
        <v>72</v>
      </c>
      <c r="E9" s="114" t="s">
        <v>42</v>
      </c>
      <c r="F9" s="146"/>
      <c r="G9" s="79">
        <v>1</v>
      </c>
      <c r="H9" s="79"/>
      <c r="I9" s="79"/>
      <c r="J9" s="79" t="s">
        <v>82</v>
      </c>
      <c r="K9" s="79">
        <v>5</v>
      </c>
      <c r="L9" s="79"/>
      <c r="M9" s="79">
        <v>1</v>
      </c>
      <c r="N9" s="79"/>
      <c r="O9" s="120">
        <v>1</v>
      </c>
      <c r="P9" s="120"/>
      <c r="Q9" s="121" t="s">
        <v>169</v>
      </c>
      <c r="R9" s="121" t="s">
        <v>158</v>
      </c>
      <c r="S9" s="121"/>
      <c r="T9" s="121" t="s">
        <v>171</v>
      </c>
      <c r="U9" s="121" t="s">
        <v>163</v>
      </c>
      <c r="V9" s="122">
        <v>0.5714285714285714</v>
      </c>
      <c r="W9" s="113" t="s">
        <v>77</v>
      </c>
      <c r="X9" s="147" t="s">
        <v>98</v>
      </c>
      <c r="Y9" s="69"/>
      <c r="Z9" s="69"/>
      <c r="AA9" s="69"/>
      <c r="AB9" s="69"/>
      <c r="AC9" s="69"/>
      <c r="AD9" s="69"/>
    </row>
    <row r="10" spans="1:30" x14ac:dyDescent="0.25">
      <c r="A10" s="103"/>
      <c r="B10" s="117" t="s">
        <v>99</v>
      </c>
      <c r="C10" s="118" t="s">
        <v>100</v>
      </c>
      <c r="D10" s="78" t="s">
        <v>72</v>
      </c>
      <c r="E10" s="114" t="s">
        <v>37</v>
      </c>
      <c r="F10" s="146"/>
      <c r="G10" s="79"/>
      <c r="H10" s="79"/>
      <c r="I10" s="79">
        <v>1</v>
      </c>
      <c r="J10" s="79" t="s">
        <v>73</v>
      </c>
      <c r="K10" s="79">
        <v>3</v>
      </c>
      <c r="L10" s="79"/>
      <c r="M10" s="79">
        <v>1</v>
      </c>
      <c r="N10" s="79"/>
      <c r="O10" s="120">
        <v>1</v>
      </c>
      <c r="P10" s="120"/>
      <c r="Q10" s="121" t="s">
        <v>172</v>
      </c>
      <c r="R10" s="121" t="s">
        <v>158</v>
      </c>
      <c r="S10" s="121" t="s">
        <v>159</v>
      </c>
      <c r="T10" s="121" t="s">
        <v>154</v>
      </c>
      <c r="U10" s="121" t="s">
        <v>156</v>
      </c>
      <c r="V10" s="122">
        <v>0.44444444444444442</v>
      </c>
      <c r="W10" s="113" t="s">
        <v>101</v>
      </c>
      <c r="X10" s="147" t="s">
        <v>102</v>
      </c>
      <c r="Y10" s="69"/>
      <c r="Z10" s="69"/>
      <c r="AA10" s="69"/>
      <c r="AB10" s="69"/>
      <c r="AC10" s="69"/>
      <c r="AD10" s="69"/>
    </row>
    <row r="11" spans="1:30" x14ac:dyDescent="0.25">
      <c r="A11" s="103"/>
      <c r="B11" s="117" t="s">
        <v>103</v>
      </c>
      <c r="C11" s="118" t="s">
        <v>104</v>
      </c>
      <c r="D11" s="78" t="s">
        <v>72</v>
      </c>
      <c r="E11" s="114" t="s">
        <v>37</v>
      </c>
      <c r="F11" s="146"/>
      <c r="G11" s="79"/>
      <c r="H11" s="79"/>
      <c r="I11" s="79">
        <v>1</v>
      </c>
      <c r="J11" s="79" t="s">
        <v>82</v>
      </c>
      <c r="K11" s="79">
        <v>6</v>
      </c>
      <c r="L11" s="79" t="s">
        <v>90</v>
      </c>
      <c r="M11" s="79">
        <v>1</v>
      </c>
      <c r="N11" s="79"/>
      <c r="O11" s="120">
        <v>2</v>
      </c>
      <c r="P11" s="120">
        <v>1</v>
      </c>
      <c r="Q11" s="121" t="s">
        <v>173</v>
      </c>
      <c r="R11" s="121" t="s">
        <v>155</v>
      </c>
      <c r="S11" s="121"/>
      <c r="T11" s="121" t="s">
        <v>155</v>
      </c>
      <c r="U11" s="121" t="s">
        <v>157</v>
      </c>
      <c r="V11" s="122">
        <v>0.66666666666666663</v>
      </c>
      <c r="W11" s="113" t="s">
        <v>105</v>
      </c>
      <c r="X11" s="147" t="s">
        <v>106</v>
      </c>
      <c r="Y11" s="69"/>
      <c r="Z11" s="69"/>
      <c r="AA11" s="69"/>
      <c r="AB11" s="69"/>
      <c r="AC11" s="69"/>
      <c r="AD11" s="69"/>
    </row>
    <row r="12" spans="1:30" x14ac:dyDescent="0.25">
      <c r="A12" s="103"/>
      <c r="B12" s="117" t="s">
        <v>107</v>
      </c>
      <c r="C12" s="118" t="s">
        <v>108</v>
      </c>
      <c r="D12" s="78" t="s">
        <v>72</v>
      </c>
      <c r="E12" s="114" t="s">
        <v>37</v>
      </c>
      <c r="F12" s="146"/>
      <c r="G12" s="79"/>
      <c r="H12" s="79"/>
      <c r="I12" s="79">
        <v>1</v>
      </c>
      <c r="J12" s="79" t="s">
        <v>174</v>
      </c>
      <c r="K12" s="79">
        <v>4</v>
      </c>
      <c r="L12" s="79"/>
      <c r="M12" s="79">
        <v>1</v>
      </c>
      <c r="N12" s="79">
        <v>2</v>
      </c>
      <c r="O12" s="120"/>
      <c r="P12" s="120">
        <v>4</v>
      </c>
      <c r="Q12" s="121" t="s">
        <v>175</v>
      </c>
      <c r="R12" s="121" t="s">
        <v>154</v>
      </c>
      <c r="S12" s="121" t="s">
        <v>154</v>
      </c>
      <c r="T12" s="121" t="s">
        <v>165</v>
      </c>
      <c r="U12" s="121" t="s">
        <v>157</v>
      </c>
      <c r="V12" s="122">
        <v>0.75</v>
      </c>
      <c r="W12" s="113" t="s">
        <v>109</v>
      </c>
      <c r="X12" s="147" t="s">
        <v>110</v>
      </c>
      <c r="Y12" s="69"/>
      <c r="Z12" s="69"/>
      <c r="AA12" s="69"/>
      <c r="AB12" s="69"/>
      <c r="AC12" s="69"/>
      <c r="AD12" s="69"/>
    </row>
    <row r="13" spans="1:30" x14ac:dyDescent="0.25">
      <c r="A13" s="103"/>
      <c r="B13" s="117" t="s">
        <v>111</v>
      </c>
      <c r="C13" s="118" t="s">
        <v>112</v>
      </c>
      <c r="D13" s="78" t="s">
        <v>72</v>
      </c>
      <c r="E13" s="114" t="s">
        <v>37</v>
      </c>
      <c r="F13" s="146"/>
      <c r="G13" s="79">
        <v>1</v>
      </c>
      <c r="H13" s="79"/>
      <c r="I13" s="79"/>
      <c r="J13" s="79" t="s">
        <v>85</v>
      </c>
      <c r="K13" s="79">
        <v>4</v>
      </c>
      <c r="L13" s="79"/>
      <c r="M13" s="79">
        <v>1</v>
      </c>
      <c r="N13" s="79"/>
      <c r="O13" s="120"/>
      <c r="P13" s="120">
        <v>1</v>
      </c>
      <c r="Q13" s="121" t="s">
        <v>176</v>
      </c>
      <c r="R13" s="121"/>
      <c r="S13" s="121" t="s">
        <v>154</v>
      </c>
      <c r="T13" s="121" t="s">
        <v>154</v>
      </c>
      <c r="U13" s="121"/>
      <c r="V13" s="122">
        <v>1</v>
      </c>
      <c r="W13" s="113" t="s">
        <v>109</v>
      </c>
      <c r="X13" s="147" t="s">
        <v>113</v>
      </c>
      <c r="Y13" s="69"/>
      <c r="Z13" s="69"/>
      <c r="AA13" s="69"/>
      <c r="AB13" s="69"/>
      <c r="AC13" s="69"/>
      <c r="AD13" s="69"/>
    </row>
    <row r="14" spans="1:30" x14ac:dyDescent="0.25">
      <c r="A14" s="103"/>
      <c r="B14" s="117" t="s">
        <v>114</v>
      </c>
      <c r="C14" s="118" t="s">
        <v>115</v>
      </c>
      <c r="D14" s="78" t="s">
        <v>72</v>
      </c>
      <c r="E14" s="114" t="s">
        <v>37</v>
      </c>
      <c r="F14" s="146"/>
      <c r="G14" s="79"/>
      <c r="H14" s="79">
        <v>1</v>
      </c>
      <c r="I14" s="79"/>
      <c r="J14" s="79" t="s">
        <v>85</v>
      </c>
      <c r="K14" s="79">
        <v>4</v>
      </c>
      <c r="L14" s="79"/>
      <c r="M14" s="79">
        <v>1</v>
      </c>
      <c r="N14" s="79"/>
      <c r="O14" s="120">
        <v>1</v>
      </c>
      <c r="P14" s="120">
        <v>1</v>
      </c>
      <c r="Q14" s="121" t="s">
        <v>177</v>
      </c>
      <c r="R14" s="121"/>
      <c r="S14" s="121" t="s">
        <v>156</v>
      </c>
      <c r="T14" s="121" t="s">
        <v>178</v>
      </c>
      <c r="U14" s="121" t="s">
        <v>156</v>
      </c>
      <c r="V14" s="122">
        <v>0.4</v>
      </c>
      <c r="W14" s="113" t="s">
        <v>116</v>
      </c>
      <c r="X14" s="147" t="s">
        <v>117</v>
      </c>
      <c r="Y14" s="69"/>
      <c r="Z14" s="69"/>
      <c r="AA14" s="69"/>
      <c r="AB14" s="69"/>
      <c r="AC14" s="69"/>
      <c r="AD14" s="69"/>
    </row>
    <row r="15" spans="1:30" x14ac:dyDescent="0.25">
      <c r="A15" s="22"/>
      <c r="B15" s="21" t="s">
        <v>9</v>
      </c>
      <c r="C15" s="16"/>
      <c r="D15" s="15"/>
      <c r="E15" s="81"/>
      <c r="F15" s="82"/>
      <c r="G15" s="17">
        <f>SUM(G4:G14)</f>
        <v>5</v>
      </c>
      <c r="H15" s="17">
        <f>SUM(H4:H14)</f>
        <v>1</v>
      </c>
      <c r="I15" s="17">
        <f>SUM(I4:I14)</f>
        <v>5</v>
      </c>
      <c r="J15" s="16"/>
      <c r="K15" s="16"/>
      <c r="L15" s="16"/>
      <c r="M15" s="17">
        <f t="shared" ref="M15:P15" si="0">SUM(M4:M14)</f>
        <v>11</v>
      </c>
      <c r="N15" s="17">
        <f t="shared" si="0"/>
        <v>3</v>
      </c>
      <c r="O15" s="17">
        <f t="shared" si="0"/>
        <v>7</v>
      </c>
      <c r="P15" s="17">
        <f t="shared" si="0"/>
        <v>10</v>
      </c>
      <c r="Q15" s="84" t="s">
        <v>179</v>
      </c>
      <c r="R15" s="84" t="s">
        <v>182</v>
      </c>
      <c r="S15" s="84" t="s">
        <v>183</v>
      </c>
      <c r="T15" s="84" t="s">
        <v>181</v>
      </c>
      <c r="U15" s="84" t="s">
        <v>180</v>
      </c>
      <c r="V15" s="29">
        <v>0.60599999999999998</v>
      </c>
      <c r="W15" s="83"/>
      <c r="X15" s="84"/>
      <c r="Y15" s="69"/>
      <c r="Z15" s="69"/>
      <c r="AA15" s="69"/>
      <c r="AB15" s="69"/>
      <c r="AC15" s="69"/>
      <c r="AD15" s="69"/>
    </row>
    <row r="16" spans="1:30" x14ac:dyDescent="0.25">
      <c r="A16" s="22"/>
      <c r="B16" s="85" t="s">
        <v>79</v>
      </c>
      <c r="C16" s="86" t="s">
        <v>118</v>
      </c>
      <c r="D16" s="87"/>
      <c r="E16" s="88"/>
      <c r="F16" s="89"/>
      <c r="G16" s="90"/>
      <c r="H16" s="90"/>
      <c r="I16" s="90"/>
      <c r="J16" s="91"/>
      <c r="K16" s="91"/>
      <c r="L16" s="91"/>
      <c r="M16" s="90"/>
      <c r="N16" s="90"/>
      <c r="O16" s="90"/>
      <c r="P16" s="90"/>
      <c r="Q16" s="151"/>
      <c r="R16" s="151"/>
      <c r="S16" s="151"/>
      <c r="T16" s="151"/>
      <c r="U16" s="151"/>
      <c r="V16" s="90"/>
      <c r="W16" s="87"/>
      <c r="X16" s="92"/>
      <c r="Y16" s="69"/>
      <c r="Z16" s="69"/>
      <c r="AA16" s="69"/>
      <c r="AB16" s="69"/>
      <c r="AC16" s="69"/>
      <c r="AD16" s="69"/>
    </row>
    <row r="17" spans="1:32" x14ac:dyDescent="0.25">
      <c r="A17" s="22"/>
      <c r="B17" s="93"/>
      <c r="C17" s="94"/>
      <c r="D17" s="94"/>
      <c r="E17" s="95"/>
      <c r="F17" s="95"/>
      <c r="G17" s="96"/>
      <c r="H17" s="97"/>
      <c r="I17" s="95"/>
      <c r="J17" s="97"/>
      <c r="K17" s="97"/>
      <c r="L17" s="97"/>
      <c r="M17" s="97"/>
      <c r="N17" s="97"/>
      <c r="O17" s="97"/>
      <c r="P17" s="97"/>
      <c r="Q17" s="152"/>
      <c r="R17" s="152"/>
      <c r="S17" s="152"/>
      <c r="T17" s="152"/>
      <c r="U17" s="152"/>
      <c r="V17" s="97"/>
      <c r="W17" s="97"/>
      <c r="X17" s="98"/>
      <c r="Y17" s="69"/>
      <c r="Z17" s="69"/>
      <c r="AA17" s="69"/>
      <c r="AB17" s="69"/>
      <c r="AC17" s="69"/>
      <c r="AD17" s="69"/>
    </row>
    <row r="18" spans="1:32" x14ac:dyDescent="0.25">
      <c r="A18" s="7"/>
      <c r="B18" s="72" t="s">
        <v>121</v>
      </c>
      <c r="C18" s="21" t="s">
        <v>60</v>
      </c>
      <c r="D18" s="73" t="s">
        <v>61</v>
      </c>
      <c r="E18" s="74" t="s">
        <v>1</v>
      </c>
      <c r="F18" s="23"/>
      <c r="G18" s="75" t="s">
        <v>62</v>
      </c>
      <c r="H18" s="76" t="s">
        <v>63</v>
      </c>
      <c r="I18" s="76" t="s">
        <v>28</v>
      </c>
      <c r="J18" s="16" t="s">
        <v>64</v>
      </c>
      <c r="K18" s="77" t="s">
        <v>65</v>
      </c>
      <c r="L18" s="77" t="s">
        <v>66</v>
      </c>
      <c r="M18" s="75" t="s">
        <v>67</v>
      </c>
      <c r="N18" s="75" t="s">
        <v>27</v>
      </c>
      <c r="O18" s="76" t="s">
        <v>68</v>
      </c>
      <c r="P18" s="75" t="s">
        <v>63</v>
      </c>
      <c r="Q18" s="150" t="s">
        <v>3</v>
      </c>
      <c r="R18" s="150">
        <v>1</v>
      </c>
      <c r="S18" s="150">
        <v>2</v>
      </c>
      <c r="T18" s="150">
        <v>3</v>
      </c>
      <c r="U18" s="150" t="s">
        <v>69</v>
      </c>
      <c r="V18" s="16" t="s">
        <v>21</v>
      </c>
      <c r="W18" s="15" t="s">
        <v>70</v>
      </c>
      <c r="X18" s="15" t="s">
        <v>71</v>
      </c>
      <c r="Y18" s="69"/>
      <c r="Z18" s="69"/>
      <c r="AA18" s="69"/>
      <c r="AB18" s="69"/>
      <c r="AC18" s="69"/>
      <c r="AD18" s="69"/>
    </row>
    <row r="19" spans="1:32" x14ac:dyDescent="0.25">
      <c r="A19" s="7"/>
      <c r="B19" s="117" t="s">
        <v>128</v>
      </c>
      <c r="C19" s="118" t="s">
        <v>129</v>
      </c>
      <c r="D19" s="78" t="s">
        <v>72</v>
      </c>
      <c r="E19" s="114" t="s">
        <v>37</v>
      </c>
      <c r="F19" s="119"/>
      <c r="G19" s="79"/>
      <c r="H19" s="79"/>
      <c r="I19" s="79">
        <v>1</v>
      </c>
      <c r="J19" s="80"/>
      <c r="K19" s="80" t="s">
        <v>122</v>
      </c>
      <c r="L19" s="79"/>
      <c r="M19" s="79">
        <v>1</v>
      </c>
      <c r="N19" s="79"/>
      <c r="O19" s="120"/>
      <c r="P19" s="120">
        <v>1</v>
      </c>
      <c r="Q19" s="121"/>
      <c r="R19" s="121"/>
      <c r="S19" s="121"/>
      <c r="T19" s="121"/>
      <c r="U19" s="121"/>
      <c r="V19" s="122"/>
      <c r="W19" s="123" t="s">
        <v>130</v>
      </c>
      <c r="X19" s="124"/>
      <c r="Y19" s="69"/>
      <c r="Z19" s="69"/>
      <c r="AA19" s="69"/>
      <c r="AB19" s="69"/>
      <c r="AC19" s="69"/>
      <c r="AD19" s="69"/>
    </row>
    <row r="20" spans="1:32" x14ac:dyDescent="0.25">
      <c r="A20" s="7"/>
      <c r="B20" s="117" t="s">
        <v>131</v>
      </c>
      <c r="C20" s="118" t="s">
        <v>132</v>
      </c>
      <c r="D20" s="78" t="s">
        <v>72</v>
      </c>
      <c r="E20" s="114" t="s">
        <v>37</v>
      </c>
      <c r="F20" s="119"/>
      <c r="G20" s="79"/>
      <c r="H20" s="79"/>
      <c r="I20" s="79">
        <v>1</v>
      </c>
      <c r="J20" s="80" t="s">
        <v>73</v>
      </c>
      <c r="K20" s="80">
        <v>7</v>
      </c>
      <c r="L20" s="79"/>
      <c r="M20" s="79">
        <v>1</v>
      </c>
      <c r="N20" s="79"/>
      <c r="O20" s="120">
        <v>1</v>
      </c>
      <c r="P20" s="120">
        <v>2</v>
      </c>
      <c r="Q20" s="121" t="s">
        <v>153</v>
      </c>
      <c r="R20" s="121" t="s">
        <v>154</v>
      </c>
      <c r="S20" s="121" t="s">
        <v>155</v>
      </c>
      <c r="T20" s="121" t="s">
        <v>156</v>
      </c>
      <c r="U20" s="121" t="s">
        <v>155</v>
      </c>
      <c r="V20" s="122">
        <v>0.83333333333333337</v>
      </c>
      <c r="W20" s="123" t="s">
        <v>133</v>
      </c>
      <c r="X20" s="124"/>
      <c r="Y20" s="69"/>
      <c r="Z20" s="69"/>
      <c r="AA20" s="69"/>
      <c r="AB20" s="69"/>
      <c r="AC20" s="69"/>
      <c r="AD20" s="69"/>
    </row>
    <row r="21" spans="1:32" x14ac:dyDescent="0.25">
      <c r="A21" s="22"/>
      <c r="B21" s="21" t="s">
        <v>9</v>
      </c>
      <c r="C21" s="16"/>
      <c r="D21" s="15"/>
      <c r="E21" s="81"/>
      <c r="F21" s="82"/>
      <c r="G21" s="17"/>
      <c r="H21" s="17"/>
      <c r="I21" s="17">
        <v>2</v>
      </c>
      <c r="J21" s="16"/>
      <c r="K21" s="16"/>
      <c r="L21" s="16"/>
      <c r="M21" s="17">
        <v>2</v>
      </c>
      <c r="N21" s="17"/>
      <c r="O21" s="17">
        <v>1</v>
      </c>
      <c r="P21" s="17">
        <v>3</v>
      </c>
      <c r="Q21" s="84" t="s">
        <v>153</v>
      </c>
      <c r="R21" s="84" t="s">
        <v>154</v>
      </c>
      <c r="S21" s="84" t="s">
        <v>155</v>
      </c>
      <c r="T21" s="84" t="s">
        <v>156</v>
      </c>
      <c r="U21" s="84" t="s">
        <v>155</v>
      </c>
      <c r="V21" s="29">
        <v>0.83333333333333337</v>
      </c>
      <c r="W21" s="83"/>
      <c r="X21" s="84"/>
      <c r="Y21" s="69"/>
      <c r="Z21" s="69"/>
      <c r="AA21" s="69"/>
      <c r="AB21" s="69"/>
      <c r="AC21" s="69"/>
      <c r="AD21" s="69"/>
    </row>
    <row r="22" spans="1:32" x14ac:dyDescent="0.25">
      <c r="A22" s="22"/>
      <c r="B22" s="93"/>
      <c r="C22" s="94"/>
      <c r="D22" s="94"/>
      <c r="E22" s="94"/>
      <c r="F22" s="94"/>
      <c r="G22" s="96"/>
      <c r="H22" s="97"/>
      <c r="I22" s="95"/>
      <c r="J22" s="97"/>
      <c r="K22" s="95"/>
      <c r="L22" s="97"/>
      <c r="M22" s="95"/>
      <c r="N22" s="95"/>
      <c r="O22" s="95"/>
      <c r="P22" s="95"/>
      <c r="Q22" s="153"/>
      <c r="R22" s="153"/>
      <c r="S22" s="153"/>
      <c r="T22" s="153"/>
      <c r="U22" s="153"/>
      <c r="V22" s="95"/>
      <c r="W22" s="95"/>
      <c r="X22" s="98"/>
      <c r="Y22" s="69"/>
      <c r="Z22" s="69"/>
      <c r="AA22" s="69"/>
      <c r="AB22" s="69"/>
      <c r="AC22" s="69"/>
      <c r="AD22" s="69"/>
    </row>
    <row r="23" spans="1:32" s="24" customFormat="1" ht="18.75" customHeight="1" x14ac:dyDescent="0.2">
      <c r="A23" s="7"/>
      <c r="B23" s="106" t="s">
        <v>123</v>
      </c>
      <c r="C23" s="66"/>
      <c r="D23" s="67"/>
      <c r="E23" s="67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148"/>
      <c r="R23" s="148"/>
      <c r="S23" s="148"/>
      <c r="T23" s="148"/>
      <c r="U23" s="148"/>
      <c r="V23" s="66"/>
      <c r="W23" s="67"/>
      <c r="X23" s="68"/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72" t="s">
        <v>119</v>
      </c>
      <c r="C24" s="21" t="s">
        <v>124</v>
      </c>
      <c r="D24" s="73" t="s">
        <v>61</v>
      </c>
      <c r="E24" s="74" t="s">
        <v>1</v>
      </c>
      <c r="F24" s="1"/>
      <c r="G24" s="75" t="s">
        <v>62</v>
      </c>
      <c r="H24" s="76" t="s">
        <v>63</v>
      </c>
      <c r="I24" s="76" t="s">
        <v>28</v>
      </c>
      <c r="J24" s="16" t="s">
        <v>64</v>
      </c>
      <c r="K24" s="77" t="s">
        <v>65</v>
      </c>
      <c r="L24" s="77" t="s">
        <v>66</v>
      </c>
      <c r="M24" s="75" t="s">
        <v>67</v>
      </c>
      <c r="N24" s="75" t="s">
        <v>27</v>
      </c>
      <c r="O24" s="76" t="s">
        <v>68</v>
      </c>
      <c r="P24" s="75" t="s">
        <v>63</v>
      </c>
      <c r="Q24" s="150" t="s">
        <v>3</v>
      </c>
      <c r="R24" s="150">
        <v>1</v>
      </c>
      <c r="S24" s="150">
        <v>2</v>
      </c>
      <c r="T24" s="150">
        <v>3</v>
      </c>
      <c r="U24" s="150" t="s">
        <v>69</v>
      </c>
      <c r="V24" s="16" t="s">
        <v>125</v>
      </c>
      <c r="W24" s="15" t="s">
        <v>70</v>
      </c>
      <c r="X24" s="15" t="s">
        <v>71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22"/>
      <c r="B25" s="125" t="s">
        <v>134</v>
      </c>
      <c r="C25" s="126" t="s">
        <v>135</v>
      </c>
      <c r="D25" s="62" t="s">
        <v>127</v>
      </c>
      <c r="E25" s="62" t="s">
        <v>40</v>
      </c>
      <c r="F25" s="127"/>
      <c r="G25" s="26"/>
      <c r="H25" s="26"/>
      <c r="I25" s="26">
        <v>1</v>
      </c>
      <c r="J25" s="128" t="s">
        <v>82</v>
      </c>
      <c r="K25" s="129">
        <v>3</v>
      </c>
      <c r="L25" s="26"/>
      <c r="M25" s="26">
        <v>1</v>
      </c>
      <c r="N25" s="130"/>
      <c r="O25" s="131"/>
      <c r="P25" s="131">
        <v>1</v>
      </c>
      <c r="Q25" s="132" t="s">
        <v>157</v>
      </c>
      <c r="R25" s="132" t="s">
        <v>156</v>
      </c>
      <c r="S25" s="132" t="s">
        <v>155</v>
      </c>
      <c r="T25" s="132" t="s">
        <v>158</v>
      </c>
      <c r="U25" s="132"/>
      <c r="V25" s="133">
        <v>0.5</v>
      </c>
      <c r="W25" s="62" t="s">
        <v>136</v>
      </c>
      <c r="X25" s="134">
        <v>209</v>
      </c>
      <c r="Y25" s="23"/>
      <c r="Z25" s="23"/>
      <c r="AA25" s="23"/>
      <c r="AB25" s="23"/>
      <c r="AC25" s="23"/>
      <c r="AD25" s="23"/>
      <c r="AE25" s="23"/>
      <c r="AF25" s="23"/>
    </row>
    <row r="26" spans="1:32" s="8" customFormat="1" ht="15" customHeight="1" x14ac:dyDescent="0.2">
      <c r="A26" s="22"/>
      <c r="B26" s="125" t="s">
        <v>137</v>
      </c>
      <c r="C26" s="126" t="s">
        <v>138</v>
      </c>
      <c r="D26" s="62" t="s">
        <v>127</v>
      </c>
      <c r="E26" s="62" t="s">
        <v>42</v>
      </c>
      <c r="F26" s="127"/>
      <c r="G26" s="26">
        <v>1</v>
      </c>
      <c r="H26" s="26"/>
      <c r="I26" s="26"/>
      <c r="J26" s="128"/>
      <c r="K26" s="129" t="s">
        <v>122</v>
      </c>
      <c r="L26" s="26"/>
      <c r="M26" s="26">
        <v>1</v>
      </c>
      <c r="N26" s="130"/>
      <c r="O26" s="131"/>
      <c r="P26" s="131"/>
      <c r="Q26" s="132" t="s">
        <v>159</v>
      </c>
      <c r="R26" s="132" t="s">
        <v>155</v>
      </c>
      <c r="S26" s="132"/>
      <c r="T26" s="132" t="s">
        <v>158</v>
      </c>
      <c r="U26" s="132" t="s">
        <v>160</v>
      </c>
      <c r="V26" s="133">
        <v>0.25</v>
      </c>
      <c r="W26" s="62" t="s">
        <v>139</v>
      </c>
      <c r="X26" s="134">
        <v>725</v>
      </c>
      <c r="Y26" s="23"/>
      <c r="Z26" s="23"/>
      <c r="AA26" s="23"/>
      <c r="AB26" s="23"/>
      <c r="AC26" s="23"/>
      <c r="AD26" s="23"/>
      <c r="AE26" s="23"/>
      <c r="AF26" s="23"/>
    </row>
    <row r="27" spans="1:32" s="8" customFormat="1" ht="15" customHeight="1" x14ac:dyDescent="0.2">
      <c r="A27" s="22"/>
      <c r="B27" s="135" t="s">
        <v>143</v>
      </c>
      <c r="C27" s="136" t="s">
        <v>144</v>
      </c>
      <c r="D27" s="105" t="s">
        <v>126</v>
      </c>
      <c r="E27" s="107" t="s">
        <v>42</v>
      </c>
      <c r="F27" s="127"/>
      <c r="G27" s="137"/>
      <c r="H27" s="138"/>
      <c r="I27" s="137">
        <v>1</v>
      </c>
      <c r="J27" s="137" t="s">
        <v>73</v>
      </c>
      <c r="K27" s="139">
        <v>4</v>
      </c>
      <c r="L27" s="138"/>
      <c r="M27" s="140">
        <v>1</v>
      </c>
      <c r="N27" s="108"/>
      <c r="O27" s="141"/>
      <c r="P27" s="141"/>
      <c r="Q27" s="142" t="s">
        <v>161</v>
      </c>
      <c r="R27" s="142" t="s">
        <v>158</v>
      </c>
      <c r="S27" s="142" t="s">
        <v>162</v>
      </c>
      <c r="T27" s="142" t="s">
        <v>163</v>
      </c>
      <c r="U27" s="142"/>
      <c r="V27" s="143">
        <v>0.42857142857142855</v>
      </c>
      <c r="W27" s="107" t="s">
        <v>145</v>
      </c>
      <c r="X27" s="144">
        <v>350</v>
      </c>
      <c r="Y27" s="23"/>
      <c r="Z27" s="23"/>
      <c r="AA27" s="23"/>
      <c r="AB27" s="23"/>
      <c r="AC27" s="23"/>
      <c r="AD27" s="23"/>
      <c r="AE27" s="23"/>
      <c r="AF27" s="23"/>
    </row>
    <row r="28" spans="1:32" s="8" customFormat="1" ht="15" customHeight="1" x14ac:dyDescent="0.2">
      <c r="A28" s="22"/>
      <c r="B28" s="135" t="s">
        <v>140</v>
      </c>
      <c r="C28" s="136" t="s">
        <v>141</v>
      </c>
      <c r="D28" s="105" t="s">
        <v>126</v>
      </c>
      <c r="E28" s="107" t="s">
        <v>37</v>
      </c>
      <c r="F28" s="127"/>
      <c r="G28" s="137">
        <v>1</v>
      </c>
      <c r="H28" s="138"/>
      <c r="I28" s="137"/>
      <c r="J28" s="137" t="s">
        <v>82</v>
      </c>
      <c r="K28" s="145">
        <v>4</v>
      </c>
      <c r="L28" s="138" t="s">
        <v>90</v>
      </c>
      <c r="M28" s="140">
        <v>1</v>
      </c>
      <c r="N28" s="108"/>
      <c r="O28" s="141">
        <v>4</v>
      </c>
      <c r="P28" s="141"/>
      <c r="Q28" s="142" t="s">
        <v>164</v>
      </c>
      <c r="R28" s="142"/>
      <c r="S28" s="142"/>
      <c r="T28" s="142" t="s">
        <v>165</v>
      </c>
      <c r="U28" s="142" t="s">
        <v>166</v>
      </c>
      <c r="V28" s="143">
        <v>0.77777777777777779</v>
      </c>
      <c r="W28" s="107" t="s">
        <v>142</v>
      </c>
      <c r="X28" s="144">
        <v>643</v>
      </c>
      <c r="Y28" s="23"/>
      <c r="Z28" s="23"/>
      <c r="AA28" s="23"/>
      <c r="AB28" s="23"/>
      <c r="AC28" s="23"/>
      <c r="AD28" s="23"/>
      <c r="AE28" s="23"/>
      <c r="AF28" s="23"/>
    </row>
    <row r="29" spans="1:32" s="8" customFormat="1" ht="15" customHeight="1" x14ac:dyDescent="0.2">
      <c r="A29" s="7"/>
      <c r="B29" s="21" t="s">
        <v>9</v>
      </c>
      <c r="C29" s="16"/>
      <c r="D29" s="15"/>
      <c r="E29" s="81"/>
      <c r="F29" s="1"/>
      <c r="G29" s="17">
        <f>SUM(G25:G28)</f>
        <v>2</v>
      </c>
      <c r="H29" s="17"/>
      <c r="I29" s="17">
        <f>SUM(I25:I28)</f>
        <v>2</v>
      </c>
      <c r="J29" s="16"/>
      <c r="K29" s="16"/>
      <c r="L29" s="16"/>
      <c r="M29" s="17">
        <f t="shared" ref="M29:P29" si="1">SUM(M25:M28)</f>
        <v>4</v>
      </c>
      <c r="N29" s="17"/>
      <c r="O29" s="17">
        <f t="shared" si="1"/>
        <v>4</v>
      </c>
      <c r="P29" s="17">
        <f t="shared" si="1"/>
        <v>1</v>
      </c>
      <c r="Q29" s="84" t="s">
        <v>184</v>
      </c>
      <c r="R29" s="84" t="s">
        <v>157</v>
      </c>
      <c r="S29" s="84" t="s">
        <v>165</v>
      </c>
      <c r="T29" s="84" t="s">
        <v>172</v>
      </c>
      <c r="U29" s="84" t="s">
        <v>169</v>
      </c>
      <c r="V29" s="29">
        <v>0.54200000000000004</v>
      </c>
      <c r="W29" s="83"/>
      <c r="X29" s="84"/>
      <c r="Y29" s="23"/>
      <c r="Z29" s="23"/>
      <c r="AA29" s="23"/>
      <c r="AB29" s="23"/>
      <c r="AC29" s="23"/>
      <c r="AD29" s="23"/>
      <c r="AE29" s="23"/>
      <c r="AF29" s="23"/>
    </row>
    <row r="30" spans="1:32" x14ac:dyDescent="0.25">
      <c r="A30" s="22"/>
      <c r="B30" s="109" t="s">
        <v>79</v>
      </c>
      <c r="C30" s="110" t="s">
        <v>146</v>
      </c>
      <c r="D30" s="90"/>
      <c r="E30" s="91"/>
      <c r="F30" s="90"/>
      <c r="G30" s="111"/>
      <c r="H30" s="91"/>
      <c r="I30" s="87"/>
      <c r="J30" s="91"/>
      <c r="K30" s="91"/>
      <c r="L30" s="91"/>
      <c r="M30" s="91"/>
      <c r="N30" s="91"/>
      <c r="O30" s="91"/>
      <c r="P30" s="91"/>
      <c r="Q30" s="154"/>
      <c r="R30" s="155"/>
      <c r="S30" s="154"/>
      <c r="T30" s="154"/>
      <c r="U30" s="154"/>
      <c r="V30" s="91"/>
      <c r="W30" s="110"/>
      <c r="X30" s="92"/>
      <c r="Y30" s="69"/>
      <c r="Z30" s="69"/>
      <c r="AA30" s="69"/>
      <c r="AB30" s="69"/>
      <c r="AC30" s="69"/>
      <c r="AD30" s="69"/>
    </row>
    <row r="31" spans="1:32" x14ac:dyDescent="0.25">
      <c r="A31" s="22"/>
      <c r="B31" s="112"/>
      <c r="C31" s="95"/>
      <c r="D31" s="94"/>
      <c r="E31" s="94"/>
      <c r="F31" s="94"/>
      <c r="G31" s="95"/>
      <c r="H31" s="97"/>
      <c r="I31" s="97"/>
      <c r="J31" s="97"/>
      <c r="K31" s="97"/>
      <c r="L31" s="97"/>
      <c r="M31" s="95"/>
      <c r="N31" s="97"/>
      <c r="O31" s="97"/>
      <c r="P31" s="97"/>
      <c r="Q31" s="152"/>
      <c r="R31" s="153"/>
      <c r="S31" s="152"/>
      <c r="T31" s="152"/>
      <c r="U31" s="152"/>
      <c r="V31" s="97"/>
      <c r="W31" s="95"/>
      <c r="X31" s="98"/>
      <c r="Y31" s="69"/>
      <c r="Z31" s="69"/>
      <c r="AA31" s="69"/>
      <c r="AB31" s="69"/>
      <c r="AC31" s="69"/>
      <c r="AD31" s="69"/>
    </row>
    <row r="32" spans="1:32" s="8" customFormat="1" ht="15" customHeight="1" x14ac:dyDescent="0.25">
      <c r="A32" s="22"/>
      <c r="B32" s="99"/>
      <c r="C32" s="1"/>
      <c r="D32" s="99"/>
      <c r="E32" s="100"/>
      <c r="F32" s="35"/>
      <c r="G32" s="1"/>
      <c r="H32" s="1"/>
      <c r="I32" s="1"/>
      <c r="J32" s="23"/>
      <c r="K32" s="23"/>
      <c r="L32" s="23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99"/>
      <c r="X32" s="1"/>
      <c r="Y32" s="23"/>
      <c r="Z32" s="23"/>
      <c r="AA32" s="23"/>
      <c r="AB32" s="23"/>
      <c r="AC32" s="23"/>
      <c r="AD32" s="23"/>
      <c r="AE32" s="23"/>
      <c r="AF32" s="23"/>
    </row>
    <row r="33" spans="1:30" x14ac:dyDescent="0.25">
      <c r="A33" s="22"/>
      <c r="B33" s="99"/>
      <c r="C33" s="1"/>
      <c r="D33" s="99"/>
      <c r="E33" s="100"/>
      <c r="G33" s="1"/>
      <c r="H33" s="1"/>
      <c r="I33" s="1"/>
      <c r="J33" s="23"/>
      <c r="K33" s="23"/>
      <c r="L33" s="23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99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99"/>
      <c r="C34" s="1"/>
      <c r="D34" s="99"/>
      <c r="E34" s="100"/>
      <c r="G34" s="1"/>
      <c r="H34" s="1"/>
      <c r="I34" s="1"/>
      <c r="J34" s="23"/>
      <c r="K34" s="23"/>
      <c r="L34" s="23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99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99"/>
      <c r="C35" s="1"/>
      <c r="D35" s="99"/>
      <c r="E35" s="100"/>
      <c r="G35" s="1"/>
      <c r="H35" s="1"/>
      <c r="I35" s="1"/>
      <c r="J35" s="23"/>
      <c r="K35" s="23"/>
      <c r="L35" s="23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99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99"/>
      <c r="C36" s="1"/>
      <c r="D36" s="99"/>
      <c r="E36" s="100"/>
      <c r="G36" s="1"/>
      <c r="H36" s="1"/>
      <c r="I36" s="1"/>
      <c r="J36" s="23"/>
      <c r="K36" s="23"/>
      <c r="L36" s="23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99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99"/>
      <c r="C37" s="1"/>
      <c r="D37" s="99"/>
      <c r="E37" s="100"/>
      <c r="G37" s="1"/>
      <c r="H37" s="1"/>
      <c r="I37" s="1"/>
      <c r="J37" s="23"/>
      <c r="K37" s="23"/>
      <c r="L37" s="23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99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99"/>
      <c r="C38" s="1"/>
      <c r="D38" s="99"/>
      <c r="E38" s="100"/>
      <c r="G38" s="1"/>
      <c r="H38" s="1"/>
      <c r="I38" s="1"/>
      <c r="J38" s="23"/>
      <c r="K38" s="23"/>
      <c r="L38" s="23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99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99"/>
      <c r="C39" s="1"/>
      <c r="D39" s="99"/>
      <c r="E39" s="100"/>
      <c r="G39" s="1"/>
      <c r="H39" s="1"/>
      <c r="I39" s="1"/>
      <c r="J39" s="23"/>
      <c r="K39" s="23"/>
      <c r="L39" s="23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99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99"/>
      <c r="C40" s="1"/>
      <c r="D40" s="99"/>
      <c r="E40" s="100"/>
      <c r="G40" s="1"/>
      <c r="H40" s="1"/>
      <c r="I40" s="1"/>
      <c r="J40" s="23"/>
      <c r="K40" s="23"/>
      <c r="L40" s="23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99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99"/>
      <c r="C41" s="1"/>
      <c r="D41" s="99"/>
      <c r="E41" s="100"/>
      <c r="G41" s="1"/>
      <c r="H41" s="1"/>
      <c r="I41" s="1"/>
      <c r="J41" s="23"/>
      <c r="K41" s="23"/>
      <c r="L41" s="23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99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99"/>
      <c r="C42" s="1"/>
      <c r="D42" s="99"/>
      <c r="E42" s="100"/>
      <c r="G42" s="1"/>
      <c r="H42" s="1"/>
      <c r="I42" s="1"/>
      <c r="J42" s="23"/>
      <c r="K42" s="23"/>
      <c r="L42" s="23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99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99"/>
      <c r="C43" s="1"/>
      <c r="D43" s="99"/>
      <c r="E43" s="100"/>
      <c r="G43" s="1"/>
      <c r="H43" s="1"/>
      <c r="I43" s="1"/>
      <c r="J43" s="23"/>
      <c r="K43" s="23"/>
      <c r="L43" s="23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99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99"/>
      <c r="C44" s="1"/>
      <c r="D44" s="99"/>
      <c r="E44" s="100"/>
      <c r="G44" s="1"/>
      <c r="H44" s="1"/>
      <c r="I44" s="1"/>
      <c r="J44" s="23"/>
      <c r="K44" s="23"/>
      <c r="L44" s="23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99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99"/>
      <c r="C45" s="1"/>
      <c r="D45" s="99"/>
      <c r="E45" s="100"/>
      <c r="G45" s="1"/>
      <c r="H45" s="1"/>
      <c r="I45" s="1"/>
      <c r="J45" s="23"/>
      <c r="K45" s="23"/>
      <c r="L45" s="23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99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99"/>
      <c r="C46" s="1"/>
      <c r="D46" s="99"/>
      <c r="E46" s="100"/>
      <c r="G46" s="1"/>
      <c r="H46" s="1"/>
      <c r="I46" s="1"/>
      <c r="J46" s="23"/>
      <c r="K46" s="23"/>
      <c r="L46" s="23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99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99"/>
      <c r="C47" s="1"/>
      <c r="D47" s="99"/>
      <c r="E47" s="100"/>
      <c r="G47" s="1"/>
      <c r="H47" s="1"/>
      <c r="I47" s="1"/>
      <c r="J47" s="23"/>
      <c r="K47" s="23"/>
      <c r="L47" s="23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99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99"/>
      <c r="C48" s="1"/>
      <c r="D48" s="99"/>
      <c r="E48" s="100"/>
      <c r="G48" s="1"/>
      <c r="H48" s="1"/>
      <c r="I48" s="1"/>
      <c r="J48" s="23"/>
      <c r="K48" s="23"/>
      <c r="L48" s="23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99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99"/>
      <c r="C49" s="1"/>
      <c r="D49" s="99"/>
      <c r="E49" s="100"/>
      <c r="G49" s="1"/>
      <c r="H49" s="1"/>
      <c r="I49" s="1"/>
      <c r="J49" s="23"/>
      <c r="K49" s="23"/>
      <c r="L49" s="23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99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99"/>
      <c r="C50" s="1"/>
      <c r="D50" s="99"/>
      <c r="E50" s="100"/>
      <c r="G50" s="1"/>
      <c r="H50" s="1"/>
      <c r="I50" s="1"/>
      <c r="J50" s="23"/>
      <c r="K50" s="23"/>
      <c r="L50" s="23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99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99"/>
      <c r="C51" s="1"/>
      <c r="D51" s="99"/>
      <c r="E51" s="100"/>
      <c r="G51" s="1"/>
      <c r="H51" s="1"/>
      <c r="I51" s="1"/>
      <c r="J51" s="23"/>
      <c r="K51" s="23"/>
      <c r="L51" s="23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99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99"/>
      <c r="C52" s="1"/>
      <c r="D52" s="99"/>
      <c r="E52" s="100"/>
      <c r="G52" s="1"/>
      <c r="H52" s="1"/>
      <c r="I52" s="1"/>
      <c r="J52" s="23"/>
      <c r="K52" s="23"/>
      <c r="L52" s="23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99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99"/>
      <c r="C53" s="1"/>
      <c r="D53" s="99"/>
      <c r="E53" s="100"/>
      <c r="G53" s="1"/>
      <c r="H53" s="1"/>
      <c r="I53" s="1"/>
      <c r="J53" s="23"/>
      <c r="K53" s="23"/>
      <c r="L53" s="23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99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99"/>
      <c r="C54" s="1"/>
      <c r="D54" s="99"/>
      <c r="E54" s="100"/>
      <c r="G54" s="1"/>
      <c r="H54" s="1"/>
      <c r="I54" s="1"/>
      <c r="J54" s="23"/>
      <c r="K54" s="23"/>
      <c r="L54" s="23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99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99"/>
      <c r="C55" s="1"/>
      <c r="D55" s="99"/>
      <c r="E55" s="100"/>
      <c r="G55" s="1"/>
      <c r="H55" s="1"/>
      <c r="I55" s="1"/>
      <c r="J55" s="23"/>
      <c r="K55" s="23"/>
      <c r="L55" s="23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99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99"/>
      <c r="C56" s="1"/>
      <c r="D56" s="99"/>
      <c r="E56" s="100"/>
      <c r="G56" s="1"/>
      <c r="H56" s="1"/>
      <c r="I56" s="1"/>
      <c r="J56" s="23"/>
      <c r="K56" s="23"/>
      <c r="L56" s="23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99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99"/>
      <c r="C57" s="1"/>
      <c r="D57" s="99"/>
      <c r="E57" s="100"/>
      <c r="G57" s="1"/>
      <c r="H57" s="1"/>
      <c r="I57" s="1"/>
      <c r="J57" s="23"/>
      <c r="K57" s="23"/>
      <c r="L57" s="23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99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99"/>
      <c r="C58" s="1"/>
      <c r="D58" s="99"/>
      <c r="E58" s="100"/>
      <c r="G58" s="1"/>
      <c r="H58" s="1"/>
      <c r="I58" s="1"/>
      <c r="J58" s="23"/>
      <c r="K58" s="23"/>
      <c r="L58" s="23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99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99"/>
      <c r="C59" s="1"/>
      <c r="D59" s="99"/>
      <c r="E59" s="100"/>
      <c r="G59" s="1"/>
      <c r="H59" s="1"/>
      <c r="I59" s="1"/>
      <c r="J59" s="23"/>
      <c r="K59" s="23"/>
      <c r="L59" s="23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99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99"/>
      <c r="C60" s="1"/>
      <c r="D60" s="99"/>
      <c r="E60" s="100"/>
      <c r="G60" s="1"/>
      <c r="H60" s="1"/>
      <c r="I60" s="1"/>
      <c r="J60" s="23"/>
      <c r="K60" s="23"/>
      <c r="L60" s="23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99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99"/>
      <c r="C61" s="1"/>
      <c r="D61" s="99"/>
      <c r="E61" s="100"/>
      <c r="G61" s="1"/>
      <c r="H61" s="1"/>
      <c r="I61" s="1"/>
      <c r="J61" s="23"/>
      <c r="K61" s="23"/>
      <c r="L61" s="23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99"/>
      <c r="X61" s="1"/>
      <c r="Y61" s="69"/>
      <c r="Z61" s="69"/>
      <c r="AA61" s="69"/>
      <c r="AB61" s="69"/>
      <c r="AC61" s="69"/>
      <c r="AD61" s="69"/>
    </row>
    <row r="62" spans="1:30" x14ac:dyDescent="0.25">
      <c r="A62" s="22"/>
      <c r="B62" s="99"/>
      <c r="C62" s="1"/>
      <c r="D62" s="99"/>
      <c r="E62" s="100"/>
      <c r="G62" s="1"/>
      <c r="H62" s="1"/>
      <c r="I62" s="1"/>
      <c r="J62" s="23"/>
      <c r="K62" s="23"/>
      <c r="L62" s="23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99"/>
      <c r="X62" s="1"/>
      <c r="Y62" s="69"/>
      <c r="Z62" s="69"/>
      <c r="AA62" s="69"/>
      <c r="AB62" s="69"/>
      <c r="AC62" s="69"/>
      <c r="AD62" s="69"/>
    </row>
    <row r="63" spans="1:30" x14ac:dyDescent="0.25">
      <c r="A63" s="22"/>
      <c r="B63" s="99"/>
      <c r="C63" s="1"/>
      <c r="D63" s="99"/>
      <c r="E63" s="100"/>
      <c r="G63" s="1"/>
      <c r="H63" s="1"/>
      <c r="I63" s="1"/>
      <c r="J63" s="23"/>
      <c r="K63" s="23"/>
      <c r="L63" s="23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99"/>
      <c r="X63" s="1"/>
      <c r="Y63" s="69"/>
      <c r="Z63" s="69"/>
      <c r="AA63" s="69"/>
      <c r="AB63" s="69"/>
      <c r="AC63" s="69"/>
      <c r="AD63" s="69"/>
    </row>
    <row r="64" spans="1:30" x14ac:dyDescent="0.25">
      <c r="A64" s="22"/>
      <c r="B64" s="99"/>
      <c r="C64" s="1"/>
      <c r="D64" s="99"/>
      <c r="E64" s="100"/>
      <c r="G64" s="1"/>
      <c r="H64" s="1"/>
      <c r="I64" s="1"/>
      <c r="J64" s="23"/>
      <c r="K64" s="23"/>
      <c r="L64" s="23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99"/>
      <c r="X64" s="1"/>
      <c r="Y64" s="69"/>
      <c r="Z64" s="69"/>
      <c r="AA64" s="69"/>
      <c r="AB64" s="69"/>
      <c r="AC64" s="69"/>
      <c r="AD64" s="69"/>
    </row>
    <row r="65" spans="1:30" x14ac:dyDescent="0.25">
      <c r="A65" s="22"/>
      <c r="B65" s="99"/>
      <c r="C65" s="1"/>
      <c r="D65" s="99"/>
      <c r="E65" s="100"/>
      <c r="G65" s="1"/>
      <c r="H65" s="1"/>
      <c r="I65" s="1"/>
      <c r="J65" s="23"/>
      <c r="K65" s="23"/>
      <c r="L65" s="23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99"/>
      <c r="X65" s="1"/>
      <c r="Y65" s="69"/>
      <c r="Z65" s="69"/>
      <c r="AA65" s="69"/>
      <c r="AB65" s="69"/>
      <c r="AC65" s="69"/>
      <c r="AD65" s="69"/>
    </row>
    <row r="66" spans="1:30" x14ac:dyDescent="0.25">
      <c r="A66" s="22"/>
      <c r="B66" s="99"/>
      <c r="C66" s="1"/>
      <c r="D66" s="99"/>
      <c r="E66" s="100"/>
      <c r="G66" s="1"/>
      <c r="H66" s="1"/>
      <c r="I66" s="1"/>
      <c r="J66" s="23"/>
      <c r="K66" s="23"/>
      <c r="L66" s="23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99"/>
      <c r="X66" s="1"/>
      <c r="Y66" s="69"/>
      <c r="Z66" s="69"/>
      <c r="AA66" s="69"/>
      <c r="AB66" s="69"/>
      <c r="AC66" s="69"/>
      <c r="AD66" s="69"/>
    </row>
    <row r="67" spans="1:30" x14ac:dyDescent="0.25">
      <c r="A67" s="22"/>
      <c r="B67" s="99"/>
      <c r="C67" s="1"/>
      <c r="D67" s="99"/>
      <c r="E67" s="100"/>
      <c r="G67" s="1"/>
      <c r="H67" s="1"/>
      <c r="I67" s="1"/>
      <c r="J67" s="23"/>
      <c r="K67" s="23"/>
      <c r="L67" s="23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99"/>
      <c r="X67" s="1"/>
      <c r="Y67" s="69"/>
      <c r="Z67" s="69"/>
      <c r="AA67" s="69"/>
      <c r="AB67" s="69"/>
      <c r="AC67" s="69"/>
      <c r="AD67" s="69"/>
    </row>
    <row r="68" spans="1:30" x14ac:dyDescent="0.25">
      <c r="A68" s="22"/>
      <c r="B68" s="99"/>
      <c r="C68" s="1"/>
      <c r="D68" s="99"/>
      <c r="E68" s="100"/>
      <c r="G68" s="1"/>
      <c r="H68" s="1"/>
      <c r="I68" s="1"/>
      <c r="J68" s="23"/>
      <c r="K68" s="23"/>
      <c r="L68" s="23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99"/>
      <c r="X68" s="1"/>
      <c r="Y68" s="69"/>
      <c r="Z68" s="69"/>
      <c r="AA68" s="69"/>
      <c r="AB68" s="69"/>
      <c r="AC68" s="69"/>
      <c r="AD68" s="69"/>
    </row>
    <row r="69" spans="1:30" x14ac:dyDescent="0.25">
      <c r="A69" s="22"/>
      <c r="B69" s="99"/>
      <c r="C69" s="1"/>
      <c r="D69" s="99"/>
      <c r="E69" s="100"/>
      <c r="G69" s="1"/>
      <c r="H69" s="1"/>
      <c r="I69" s="1"/>
      <c r="J69" s="23"/>
      <c r="K69" s="23"/>
      <c r="L69" s="23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99"/>
      <c r="X69" s="1"/>
      <c r="Y69" s="69"/>
      <c r="Z69" s="69"/>
      <c r="AA69" s="69"/>
      <c r="AB69" s="69"/>
      <c r="AC69" s="69"/>
      <c r="AD69" s="69"/>
    </row>
    <row r="70" spans="1:30" x14ac:dyDescent="0.25">
      <c r="A70" s="22"/>
      <c r="B70" s="99"/>
      <c r="C70" s="1"/>
      <c r="D70" s="99"/>
      <c r="E70" s="100"/>
      <c r="G70" s="1"/>
      <c r="H70" s="1"/>
      <c r="I70" s="1"/>
      <c r="J70" s="23"/>
      <c r="K70" s="23"/>
      <c r="L70" s="23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99"/>
      <c r="X70" s="1"/>
      <c r="Y70" s="69"/>
      <c r="Z70" s="69"/>
      <c r="AA70" s="69"/>
      <c r="AB70" s="69"/>
      <c r="AC70" s="69"/>
      <c r="AD70" s="69"/>
    </row>
    <row r="71" spans="1:30" x14ac:dyDescent="0.25">
      <c r="A71" s="22"/>
      <c r="B71" s="99"/>
      <c r="C71" s="1"/>
      <c r="D71" s="99"/>
      <c r="E71" s="100"/>
      <c r="G71" s="1"/>
      <c r="H71" s="1"/>
      <c r="I71" s="1"/>
      <c r="J71" s="23"/>
      <c r="K71" s="23"/>
      <c r="L71" s="23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99"/>
      <c r="X71" s="1"/>
      <c r="Y71" s="69"/>
      <c r="Z71" s="69"/>
      <c r="AA71" s="69"/>
      <c r="AB71" s="69"/>
      <c r="AC71" s="69"/>
      <c r="AD71" s="69"/>
    </row>
    <row r="72" spans="1:30" x14ac:dyDescent="0.25">
      <c r="A72" s="22"/>
      <c r="B72" s="99"/>
      <c r="C72" s="1"/>
      <c r="D72" s="99"/>
      <c r="E72" s="100"/>
      <c r="G72" s="1"/>
      <c r="H72" s="1"/>
      <c r="I72" s="1"/>
      <c r="J72" s="23"/>
      <c r="K72" s="23"/>
      <c r="L72" s="23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99"/>
      <c r="X72" s="1"/>
      <c r="Y72" s="69"/>
      <c r="Z72" s="69"/>
      <c r="AA72" s="69"/>
      <c r="AB72" s="69"/>
      <c r="AC72" s="69"/>
      <c r="AD72" s="69"/>
    </row>
    <row r="73" spans="1:30" x14ac:dyDescent="0.25">
      <c r="A73" s="22"/>
      <c r="B73" s="99"/>
      <c r="C73" s="1"/>
      <c r="D73" s="99"/>
      <c r="E73" s="100"/>
      <c r="G73" s="1"/>
      <c r="H73" s="1"/>
      <c r="I73" s="1"/>
      <c r="J73" s="23"/>
      <c r="K73" s="23"/>
      <c r="L73" s="23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99"/>
      <c r="X73" s="1"/>
      <c r="Y73" s="69"/>
      <c r="Z73" s="69"/>
      <c r="AA73" s="69"/>
      <c r="AB73" s="69"/>
      <c r="AC73" s="69"/>
      <c r="AD73" s="69"/>
    </row>
    <row r="74" spans="1:30" x14ac:dyDescent="0.25">
      <c r="A74" s="22"/>
      <c r="B74" s="99"/>
      <c r="C74" s="1"/>
      <c r="D74" s="99"/>
      <c r="E74" s="100"/>
      <c r="G74" s="1"/>
      <c r="H74" s="1"/>
      <c r="I74" s="1"/>
      <c r="J74" s="23"/>
      <c r="K74" s="23"/>
      <c r="L74" s="23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99"/>
      <c r="X74" s="1"/>
      <c r="Y74" s="69"/>
      <c r="Z74" s="69"/>
      <c r="AA74" s="69"/>
      <c r="AB74" s="69"/>
      <c r="AC74" s="69"/>
      <c r="AD74" s="69"/>
    </row>
    <row r="75" spans="1:30" x14ac:dyDescent="0.25">
      <c r="A75" s="22"/>
      <c r="B75" s="99"/>
      <c r="C75" s="1"/>
      <c r="D75" s="99"/>
      <c r="E75" s="100"/>
      <c r="G75" s="1"/>
      <c r="H75" s="1"/>
      <c r="I75" s="1"/>
      <c r="J75" s="23"/>
      <c r="K75" s="23"/>
      <c r="L75" s="23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99"/>
      <c r="X75" s="1"/>
      <c r="Y75" s="69"/>
      <c r="Z75" s="69"/>
      <c r="AA75" s="69"/>
      <c r="AB75" s="69"/>
      <c r="AC75" s="69"/>
      <c r="AD75" s="69"/>
    </row>
    <row r="76" spans="1:30" x14ac:dyDescent="0.25">
      <c r="A76" s="22"/>
      <c r="B76" s="99"/>
      <c r="C76" s="1"/>
      <c r="D76" s="99"/>
      <c r="E76" s="100"/>
      <c r="G76" s="1"/>
      <c r="H76" s="1"/>
      <c r="I76" s="1"/>
      <c r="J76" s="23"/>
      <c r="K76" s="23"/>
      <c r="L76" s="23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99"/>
      <c r="X76" s="1"/>
      <c r="Y76" s="69"/>
      <c r="Z76" s="69"/>
      <c r="AA76" s="69"/>
      <c r="AB76" s="69"/>
      <c r="AC76" s="69"/>
      <c r="AD76" s="69"/>
    </row>
    <row r="77" spans="1:30" x14ac:dyDescent="0.25">
      <c r="A77" s="22"/>
      <c r="B77" s="99"/>
      <c r="C77" s="1"/>
      <c r="D77" s="99"/>
      <c r="E77" s="100"/>
      <c r="G77" s="1"/>
      <c r="H77" s="1"/>
      <c r="I77" s="1"/>
      <c r="J77" s="23"/>
      <c r="K77" s="23"/>
      <c r="L77" s="23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99"/>
      <c r="X77" s="1"/>
      <c r="Y77" s="69"/>
      <c r="Z77" s="69"/>
      <c r="AA77" s="69"/>
      <c r="AB77" s="69"/>
      <c r="AC77" s="69"/>
      <c r="AD77" s="69"/>
    </row>
    <row r="78" spans="1:30" x14ac:dyDescent="0.25">
      <c r="A78" s="22"/>
      <c r="B78" s="99"/>
      <c r="C78" s="1"/>
      <c r="D78" s="99"/>
      <c r="E78" s="100"/>
      <c r="G78" s="1"/>
      <c r="H78" s="1"/>
      <c r="I78" s="1"/>
      <c r="J78" s="23"/>
      <c r="K78" s="23"/>
      <c r="L78" s="23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99"/>
      <c r="X78" s="1"/>
      <c r="Y78" s="69"/>
      <c r="Z78" s="69"/>
      <c r="AA78" s="69"/>
      <c r="AB78" s="69"/>
      <c r="AC78" s="69"/>
      <c r="AD78" s="69"/>
    </row>
    <row r="79" spans="1:30" x14ac:dyDescent="0.25">
      <c r="A79" s="22"/>
      <c r="B79" s="99"/>
      <c r="C79" s="1"/>
      <c r="D79" s="99"/>
      <c r="E79" s="100"/>
      <c r="G79" s="1"/>
      <c r="H79" s="1"/>
      <c r="I79" s="1"/>
      <c r="J79" s="23"/>
      <c r="K79" s="23"/>
      <c r="L79" s="23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99"/>
      <c r="X79" s="1"/>
      <c r="Y79" s="69"/>
      <c r="Z79" s="69"/>
      <c r="AA79" s="69"/>
      <c r="AB79" s="69"/>
      <c r="AC79" s="69"/>
      <c r="AD79" s="69"/>
    </row>
    <row r="80" spans="1:30" x14ac:dyDescent="0.25">
      <c r="A80" s="22"/>
      <c r="B80" s="99"/>
      <c r="C80" s="1"/>
      <c r="D80" s="99"/>
      <c r="E80" s="100"/>
      <c r="G80" s="1"/>
      <c r="H80" s="1"/>
      <c r="I80" s="1"/>
      <c r="J80" s="23"/>
      <c r="K80" s="23"/>
      <c r="L80" s="23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99"/>
      <c r="X80" s="1"/>
      <c r="Y80" s="69"/>
      <c r="Z80" s="69"/>
      <c r="AA80" s="69"/>
      <c r="AB80" s="69"/>
      <c r="AC80" s="69"/>
      <c r="AD80" s="69"/>
    </row>
    <row r="81" spans="1:30" x14ac:dyDescent="0.25">
      <c r="A81" s="22"/>
      <c r="B81" s="99"/>
      <c r="C81" s="1"/>
      <c r="D81" s="99"/>
      <c r="E81" s="100"/>
      <c r="G81" s="1"/>
      <c r="H81" s="1"/>
      <c r="I81" s="1"/>
      <c r="J81" s="23"/>
      <c r="K81" s="23"/>
      <c r="L81" s="23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99"/>
      <c r="X81" s="1"/>
      <c r="Y81" s="69"/>
      <c r="Z81" s="69"/>
      <c r="AA81" s="69"/>
      <c r="AB81" s="69"/>
      <c r="AC81" s="69"/>
      <c r="AD81" s="69"/>
    </row>
    <row r="82" spans="1:30" x14ac:dyDescent="0.25">
      <c r="A82" s="22"/>
      <c r="B82" s="99"/>
      <c r="C82" s="1"/>
      <c r="D82" s="99"/>
      <c r="E82" s="100"/>
      <c r="G82" s="1"/>
      <c r="H82" s="1"/>
      <c r="I82" s="1"/>
      <c r="J82" s="23"/>
      <c r="K82" s="23"/>
      <c r="L82" s="23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99"/>
      <c r="X82" s="1"/>
      <c r="Y82" s="69"/>
      <c r="Z82" s="69"/>
      <c r="AA82" s="69"/>
      <c r="AB82" s="69"/>
      <c r="AC82" s="69"/>
      <c r="AD82" s="69"/>
    </row>
    <row r="83" spans="1:30" x14ac:dyDescent="0.25">
      <c r="A83" s="22"/>
      <c r="B83" s="99"/>
      <c r="C83" s="1"/>
      <c r="D83" s="99"/>
      <c r="E83" s="100"/>
      <c r="G83" s="1"/>
      <c r="H83" s="1"/>
      <c r="I83" s="1"/>
      <c r="J83" s="23"/>
      <c r="K83" s="23"/>
      <c r="L83" s="23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99"/>
      <c r="X83" s="1"/>
      <c r="Y83" s="69"/>
      <c r="Z83" s="69"/>
      <c r="AA83" s="69"/>
      <c r="AB83" s="69"/>
      <c r="AC83" s="69"/>
      <c r="AD83" s="69"/>
    </row>
    <row r="84" spans="1:30" x14ac:dyDescent="0.25">
      <c r="A84" s="22"/>
      <c r="B84" s="99"/>
      <c r="C84" s="1"/>
      <c r="D84" s="99"/>
      <c r="E84" s="100"/>
      <c r="G84" s="1"/>
      <c r="H84" s="1"/>
      <c r="I84" s="1"/>
      <c r="J84" s="23"/>
      <c r="K84" s="23"/>
      <c r="L84" s="23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99"/>
      <c r="X84" s="1"/>
      <c r="Y84" s="69"/>
      <c r="Z84" s="69"/>
      <c r="AA84" s="69"/>
      <c r="AB84" s="69"/>
      <c r="AC84" s="69"/>
      <c r="AD84" s="69"/>
    </row>
    <row r="85" spans="1:30" x14ac:dyDescent="0.25">
      <c r="A85" s="22"/>
      <c r="B85" s="99"/>
      <c r="C85" s="1"/>
      <c r="D85" s="99"/>
      <c r="E85" s="100"/>
      <c r="G85" s="1"/>
      <c r="H85" s="1"/>
      <c r="I85" s="1"/>
      <c r="J85" s="23"/>
      <c r="K85" s="23"/>
      <c r="L85" s="23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99"/>
      <c r="X85" s="1"/>
      <c r="Y85" s="69"/>
      <c r="Z85" s="69"/>
      <c r="AA85" s="69"/>
      <c r="AB85" s="69"/>
      <c r="AC85" s="69"/>
      <c r="AD85" s="69"/>
    </row>
    <row r="86" spans="1:30" x14ac:dyDescent="0.25">
      <c r="A86" s="22"/>
      <c r="B86" s="99"/>
      <c r="C86" s="1"/>
      <c r="D86" s="99"/>
      <c r="E86" s="100"/>
      <c r="G86" s="1"/>
      <c r="H86" s="1"/>
      <c r="I86" s="1"/>
      <c r="J86" s="23"/>
      <c r="K86" s="23"/>
      <c r="L86" s="23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99"/>
      <c r="X86" s="1"/>
      <c r="Y86" s="69"/>
      <c r="Z86" s="69"/>
      <c r="AA86" s="69"/>
      <c r="AB86" s="69"/>
      <c r="AC86" s="69"/>
      <c r="AD86" s="69"/>
    </row>
    <row r="87" spans="1:30" x14ac:dyDescent="0.25">
      <c r="A87" s="22"/>
      <c r="B87" s="99"/>
      <c r="C87" s="1"/>
      <c r="D87" s="99"/>
      <c r="E87" s="100"/>
      <c r="G87" s="1"/>
      <c r="H87" s="1"/>
      <c r="I87" s="1"/>
      <c r="J87" s="23"/>
      <c r="K87" s="23"/>
      <c r="L87" s="23"/>
      <c r="M87" s="1"/>
      <c r="N87" s="1"/>
      <c r="O87" s="1"/>
      <c r="P87" s="1"/>
      <c r="Q87" s="156"/>
      <c r="R87" s="156"/>
      <c r="S87" s="156"/>
      <c r="T87" s="156"/>
      <c r="U87" s="156"/>
      <c r="V87" s="1"/>
      <c r="W87" s="99"/>
      <c r="X87" s="1"/>
      <c r="Y87" s="69"/>
      <c r="Z87" s="69"/>
      <c r="AA87" s="69"/>
      <c r="AB87" s="69"/>
      <c r="AC87" s="69"/>
      <c r="AD87" s="69"/>
    </row>
    <row r="88" spans="1:30" x14ac:dyDescent="0.25">
      <c r="A88" s="22"/>
      <c r="B88" s="99"/>
      <c r="C88" s="1"/>
      <c r="D88" s="99"/>
      <c r="E88" s="100"/>
      <c r="G88" s="1"/>
      <c r="H88" s="1"/>
      <c r="I88" s="1"/>
      <c r="J88" s="23"/>
      <c r="K88" s="23"/>
      <c r="L88" s="23"/>
      <c r="M88" s="1"/>
      <c r="N88" s="1"/>
      <c r="O88" s="1"/>
      <c r="P88" s="1"/>
      <c r="Q88" s="156"/>
      <c r="R88" s="156"/>
      <c r="S88" s="156"/>
      <c r="T88" s="156"/>
      <c r="U88" s="156"/>
      <c r="V88" s="1"/>
      <c r="W88" s="99"/>
      <c r="X88" s="1"/>
      <c r="Y88" s="69"/>
      <c r="Z88" s="69"/>
      <c r="AA88" s="69"/>
      <c r="AB88" s="69"/>
      <c r="AC88" s="69"/>
      <c r="AD88" s="69"/>
    </row>
    <row r="89" spans="1:30" x14ac:dyDescent="0.25">
      <c r="A89" s="22"/>
      <c r="B89" s="99"/>
      <c r="C89" s="1"/>
      <c r="D89" s="99"/>
      <c r="E89" s="100"/>
      <c r="G89" s="1"/>
      <c r="H89" s="1"/>
      <c r="I89" s="1"/>
      <c r="J89" s="23"/>
      <c r="K89" s="23"/>
      <c r="L89" s="23"/>
      <c r="M89" s="1"/>
      <c r="N89" s="1"/>
      <c r="O89" s="1"/>
      <c r="P89" s="1"/>
      <c r="Q89" s="156"/>
      <c r="R89" s="156"/>
      <c r="S89" s="156"/>
      <c r="T89" s="156"/>
      <c r="U89" s="156"/>
      <c r="V89" s="1"/>
      <c r="W89" s="99"/>
      <c r="X89" s="1"/>
      <c r="Y89" s="69"/>
      <c r="Z89" s="69"/>
      <c r="AA89" s="69"/>
      <c r="AB89" s="69"/>
      <c r="AC89" s="69"/>
      <c r="AD89" s="69"/>
    </row>
    <row r="90" spans="1:30" x14ac:dyDescent="0.25">
      <c r="A90" s="22"/>
      <c r="B90" s="99"/>
      <c r="C90" s="1"/>
      <c r="D90" s="99"/>
      <c r="E90" s="100"/>
      <c r="G90" s="1"/>
      <c r="H90" s="1"/>
      <c r="I90" s="1"/>
      <c r="J90" s="23"/>
      <c r="K90" s="23"/>
      <c r="L90" s="23"/>
      <c r="M90" s="1"/>
      <c r="N90" s="1"/>
      <c r="O90" s="1"/>
      <c r="P90" s="1"/>
      <c r="Q90" s="156"/>
      <c r="R90" s="156"/>
      <c r="S90" s="156"/>
      <c r="T90" s="156"/>
      <c r="U90" s="156"/>
      <c r="V90" s="1"/>
      <c r="W90" s="99"/>
      <c r="X90" s="1"/>
      <c r="Y90" s="69"/>
      <c r="Z90" s="69"/>
      <c r="AA90" s="69"/>
      <c r="AB90" s="69"/>
      <c r="AC90" s="69"/>
      <c r="AD90" s="69"/>
    </row>
    <row r="91" spans="1:30" x14ac:dyDescent="0.25">
      <c r="A91" s="22"/>
      <c r="B91" s="99"/>
      <c r="C91" s="1"/>
      <c r="D91" s="99"/>
      <c r="E91" s="100"/>
      <c r="G91" s="1"/>
      <c r="H91" s="1"/>
      <c r="I91" s="1"/>
      <c r="J91" s="23"/>
      <c r="K91" s="23"/>
      <c r="L91" s="23"/>
      <c r="M91" s="1"/>
      <c r="N91" s="1"/>
      <c r="O91" s="1"/>
      <c r="P91" s="1"/>
      <c r="Q91" s="156"/>
      <c r="R91" s="156"/>
      <c r="S91" s="156"/>
      <c r="T91" s="156"/>
      <c r="U91" s="156"/>
      <c r="V91" s="1"/>
      <c r="W91" s="99"/>
      <c r="X91" s="1"/>
      <c r="Y91" s="69"/>
      <c r="Z91" s="69"/>
      <c r="AA91" s="69"/>
      <c r="AB91" s="69"/>
      <c r="AC91" s="69"/>
      <c r="AD91" s="69"/>
    </row>
    <row r="92" spans="1:30" x14ac:dyDescent="0.25">
      <c r="A92" s="22"/>
      <c r="B92" s="99"/>
      <c r="C92" s="1"/>
      <c r="D92" s="99"/>
      <c r="E92" s="100"/>
      <c r="G92" s="1"/>
      <c r="H92" s="1"/>
      <c r="I92" s="1"/>
      <c r="J92" s="23"/>
      <c r="K92" s="23"/>
      <c r="L92" s="23"/>
      <c r="M92" s="1"/>
      <c r="N92" s="1"/>
      <c r="O92" s="1"/>
      <c r="P92" s="1"/>
      <c r="Q92" s="156"/>
      <c r="R92" s="156"/>
      <c r="S92" s="156"/>
      <c r="T92" s="156"/>
      <c r="U92" s="156"/>
      <c r="V92" s="1"/>
      <c r="W92" s="99"/>
      <c r="X92" s="1"/>
      <c r="Y92" s="69"/>
      <c r="Z92" s="69"/>
      <c r="AA92" s="69"/>
      <c r="AB92" s="69"/>
      <c r="AC92" s="69"/>
      <c r="AD92" s="69"/>
    </row>
    <row r="93" spans="1:30" x14ac:dyDescent="0.25">
      <c r="A93" s="22"/>
      <c r="B93" s="99"/>
      <c r="C93" s="1"/>
      <c r="D93" s="99"/>
      <c r="E93" s="100"/>
      <c r="G93" s="1"/>
      <c r="H93" s="1"/>
      <c r="I93" s="1"/>
      <c r="J93" s="23"/>
      <c r="K93" s="23"/>
      <c r="L93" s="23"/>
      <c r="M93" s="1"/>
      <c r="N93" s="1"/>
      <c r="O93" s="1"/>
      <c r="P93" s="1"/>
      <c r="Q93" s="156"/>
      <c r="R93" s="156"/>
      <c r="S93" s="156"/>
      <c r="T93" s="156"/>
      <c r="U93" s="156"/>
      <c r="V93" s="1"/>
      <c r="W93" s="99"/>
      <c r="X93" s="1"/>
      <c r="Y93" s="69"/>
      <c r="Z93" s="69"/>
      <c r="AA93" s="69"/>
      <c r="AB93" s="69"/>
      <c r="AC93" s="69"/>
      <c r="AD93" s="69"/>
    </row>
    <row r="94" spans="1:30" x14ac:dyDescent="0.25">
      <c r="A94" s="22"/>
      <c r="B94" s="99"/>
      <c r="C94" s="1"/>
      <c r="D94" s="99"/>
      <c r="E94" s="100"/>
      <c r="G94" s="1"/>
      <c r="H94" s="1"/>
      <c r="I94" s="1"/>
      <c r="J94" s="23"/>
      <c r="K94" s="23"/>
      <c r="L94" s="23"/>
      <c r="M94" s="1"/>
      <c r="N94" s="1"/>
      <c r="O94" s="1"/>
      <c r="P94" s="1"/>
      <c r="Q94" s="156"/>
      <c r="R94" s="156"/>
      <c r="S94" s="156"/>
      <c r="T94" s="156"/>
      <c r="U94" s="156"/>
      <c r="V94" s="1"/>
      <c r="W94" s="99"/>
      <c r="X94" s="1"/>
      <c r="Y94" s="69"/>
      <c r="Z94" s="69"/>
      <c r="AA94" s="69"/>
      <c r="AB94" s="69"/>
      <c r="AC94" s="69"/>
      <c r="AD94" s="69"/>
    </row>
    <row r="95" spans="1:30" x14ac:dyDescent="0.25">
      <c r="A95" s="22"/>
      <c r="B95" s="99"/>
      <c r="C95" s="1"/>
      <c r="D95" s="99"/>
      <c r="E95" s="100"/>
      <c r="G95" s="1"/>
      <c r="H95" s="1"/>
      <c r="I95" s="1"/>
      <c r="J95" s="23"/>
      <c r="K95" s="23"/>
      <c r="L95" s="23"/>
      <c r="M95" s="1"/>
      <c r="N95" s="1"/>
      <c r="O95" s="1"/>
      <c r="P95" s="1"/>
      <c r="Q95" s="156"/>
      <c r="R95" s="156"/>
      <c r="S95" s="156"/>
      <c r="T95" s="156"/>
      <c r="U95" s="156"/>
      <c r="V95" s="1"/>
      <c r="W95" s="99"/>
      <c r="X95" s="1"/>
      <c r="Y95" s="69"/>
      <c r="Z95" s="69"/>
      <c r="AA95" s="69"/>
      <c r="AB95" s="69"/>
      <c r="AC95" s="69"/>
      <c r="AD95" s="69"/>
    </row>
    <row r="96" spans="1:30" x14ac:dyDescent="0.25">
      <c r="A96" s="22"/>
      <c r="B96" s="99"/>
      <c r="C96" s="1"/>
      <c r="D96" s="99"/>
      <c r="E96" s="100"/>
      <c r="G96" s="1"/>
      <c r="H96" s="1"/>
      <c r="I96" s="1"/>
      <c r="J96" s="23"/>
      <c r="K96" s="23"/>
      <c r="L96" s="23"/>
      <c r="M96" s="1"/>
      <c r="N96" s="1"/>
      <c r="O96" s="1"/>
      <c r="P96" s="1"/>
      <c r="Q96" s="156"/>
      <c r="R96" s="156"/>
      <c r="S96" s="156"/>
      <c r="T96" s="156"/>
      <c r="U96" s="156"/>
      <c r="V96" s="1"/>
      <c r="W96" s="99"/>
      <c r="X96" s="1"/>
      <c r="Y96" s="69"/>
      <c r="Z96" s="69"/>
      <c r="AA96" s="69"/>
      <c r="AB96" s="69"/>
      <c r="AC96" s="69"/>
      <c r="AD96" s="69"/>
    </row>
  </sheetData>
  <sortState xmlns:xlrd2="http://schemas.microsoft.com/office/spreadsheetml/2017/richdata2" ref="B26:X27">
    <sortCondition descending="1" ref="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2024-12-02T15:00:59Z</dcterms:modified>
</cp:coreProperties>
</file>